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32" windowWidth="15300" windowHeight="8436" activeTab="5"/>
  </bookViews>
  <sheets>
    <sheet name="Форма 1" sheetId="1" r:id="rId1"/>
    <sheet name="Форма 2" sheetId="2" r:id="rId2"/>
    <sheet name="Форма 5" sheetId="5" r:id="rId3"/>
    <sheet name="Форма 6" sheetId="6" r:id="rId4"/>
    <sheet name="Форма 7" sheetId="7" r:id="rId5"/>
    <sheet name="Форма 8" sheetId="8" r:id="rId6"/>
  </sheets>
  <definedNames>
    <definedName name="_ftn1" localSheetId="0">'Форма 1'!#REF!</definedName>
    <definedName name="_ftnref1" localSheetId="0">'Форма 1'!$K$13</definedName>
  </definedNames>
  <calcPr calcId="144525"/>
</workbook>
</file>

<file path=xl/calcChain.xml><?xml version="1.0" encoding="utf-8"?>
<calcChain xmlns="http://schemas.openxmlformats.org/spreadsheetml/2006/main">
  <c r="F12" i="8" l="1"/>
  <c r="F14" i="8"/>
  <c r="F15" i="8"/>
  <c r="G15" i="8"/>
  <c r="K49" i="1"/>
  <c r="F11" i="8" l="1"/>
  <c r="G11" i="8"/>
  <c r="K18" i="1"/>
  <c r="K19" i="1"/>
  <c r="J19" i="1"/>
  <c r="I19" i="1"/>
  <c r="J18" i="1"/>
  <c r="I18" i="1"/>
  <c r="G14" i="8" l="1"/>
  <c r="K48" i="1" l="1"/>
  <c r="K51" i="1" l="1"/>
  <c r="K50" i="1"/>
  <c r="F13" i="8"/>
  <c r="G13" i="8" l="1"/>
  <c r="G12" i="8"/>
  <c r="K29" i="1"/>
  <c r="K26" i="1"/>
  <c r="K25" i="1"/>
  <c r="K47" i="1" l="1"/>
  <c r="J47" i="1"/>
  <c r="K46" i="1"/>
  <c r="I15" i="8" l="1"/>
  <c r="I14" i="8"/>
  <c r="I13" i="8"/>
  <c r="I12" i="8"/>
  <c r="J15" i="8" l="1"/>
  <c r="J14" i="8"/>
  <c r="J13" i="8"/>
  <c r="J12" i="8"/>
  <c r="F42" i="6" l="1"/>
  <c r="F41" i="6" s="1"/>
  <c r="E41" i="6"/>
  <c r="E42" i="6"/>
  <c r="F52" i="6"/>
  <c r="E52" i="6"/>
  <c r="E31" i="6"/>
  <c r="F22" i="6"/>
  <c r="F21" i="6" s="1"/>
  <c r="E21" i="6"/>
  <c r="E22" i="6"/>
  <c r="O49" i="5" l="1"/>
  <c r="M49" i="5"/>
  <c r="P55" i="5"/>
  <c r="O39" i="5"/>
  <c r="M39" i="5"/>
  <c r="P40" i="5"/>
  <c r="P46" i="5"/>
  <c r="P32" i="5"/>
  <c r="P24" i="5" l="1"/>
  <c r="O22" i="5"/>
  <c r="M22" i="5"/>
  <c r="K43" i="1" l="1"/>
  <c r="J43" i="1"/>
  <c r="I43" i="1"/>
  <c r="G59" i="6" l="1"/>
  <c r="G55" i="6"/>
  <c r="G54" i="6"/>
  <c r="G52" i="6"/>
  <c r="F51" i="6"/>
  <c r="E51" i="6"/>
  <c r="P57" i="5"/>
  <c r="P54" i="5"/>
  <c r="P53" i="5"/>
  <c r="P52" i="5"/>
  <c r="P51" i="5"/>
  <c r="P50" i="5"/>
  <c r="M48" i="5"/>
  <c r="O48" i="5"/>
  <c r="J51" i="1"/>
  <c r="I51" i="1"/>
  <c r="J50" i="1"/>
  <c r="I50" i="1"/>
  <c r="J49" i="1"/>
  <c r="I49" i="1"/>
  <c r="J48" i="1"/>
  <c r="I48" i="1"/>
  <c r="I47" i="1"/>
  <c r="J46" i="1"/>
  <c r="I46" i="1"/>
  <c r="G51" i="6" l="1"/>
  <c r="P48" i="5"/>
  <c r="P49" i="5"/>
  <c r="G49" i="6" l="1"/>
  <c r="G45" i="6"/>
  <c r="G44" i="6"/>
  <c r="P45" i="5"/>
  <c r="P44" i="5"/>
  <c r="P42" i="5"/>
  <c r="P41" i="5"/>
  <c r="M38" i="5"/>
  <c r="K44" i="1"/>
  <c r="J44" i="1"/>
  <c r="I44" i="1"/>
  <c r="K42" i="1"/>
  <c r="J42" i="1"/>
  <c r="I42" i="1"/>
  <c r="K41" i="1"/>
  <c r="J41" i="1"/>
  <c r="I41" i="1"/>
  <c r="K40" i="1"/>
  <c r="J40" i="1"/>
  <c r="I40" i="1"/>
  <c r="J39" i="1"/>
  <c r="I39" i="1"/>
  <c r="G41" i="6" l="1"/>
  <c r="G42" i="6"/>
  <c r="P39" i="5"/>
  <c r="O38" i="5"/>
  <c r="P38" i="5" s="1"/>
  <c r="J37" i="1" l="1"/>
  <c r="K37" i="1" s="1"/>
  <c r="I37" i="1"/>
  <c r="I36" i="1"/>
  <c r="J36" i="1" s="1"/>
  <c r="K36" i="1" s="1"/>
  <c r="K35" i="1"/>
  <c r="J35" i="1"/>
  <c r="I35" i="1"/>
  <c r="K34" i="1"/>
  <c r="J34" i="1"/>
  <c r="I34" i="1"/>
  <c r="G25" i="6" l="1"/>
  <c r="G24" i="6"/>
  <c r="G22" i="6"/>
  <c r="P28" i="5"/>
  <c r="P27" i="5"/>
  <c r="P26" i="5"/>
  <c r="P25" i="5"/>
  <c r="P23" i="5"/>
  <c r="M21" i="5"/>
  <c r="K32" i="1"/>
  <c r="J32" i="1"/>
  <c r="I32" i="1"/>
  <c r="K31" i="1"/>
  <c r="J31" i="1"/>
  <c r="I31" i="1"/>
  <c r="J30" i="1"/>
  <c r="I30" i="1"/>
  <c r="J29" i="1"/>
  <c r="I29" i="1"/>
  <c r="J28" i="1"/>
  <c r="I28" i="1"/>
  <c r="K27" i="1"/>
  <c r="J27" i="1"/>
  <c r="I27" i="1"/>
  <c r="J26" i="1"/>
  <c r="I26" i="1"/>
  <c r="I25" i="1"/>
  <c r="K24" i="1"/>
  <c r="J24" i="1"/>
  <c r="I24" i="1"/>
  <c r="P22" i="5" l="1"/>
  <c r="O21" i="5"/>
  <c r="P21" i="5" s="1"/>
  <c r="G21" i="6" l="1"/>
  <c r="J10" i="8"/>
  <c r="I10" i="8"/>
  <c r="H10" i="8"/>
  <c r="D6" i="8"/>
  <c r="G34" i="6" l="1"/>
  <c r="F31" i="6"/>
  <c r="G31" i="6" l="1"/>
  <c r="G32" i="6"/>
  <c r="P33" i="5" l="1"/>
  <c r="P31" i="5"/>
  <c r="O30" i="5"/>
  <c r="M30" i="5"/>
  <c r="P30" i="5" l="1"/>
  <c r="C6" i="7" l="1"/>
  <c r="D6" i="6"/>
  <c r="G7" i="5"/>
  <c r="G10" i="8" l="1"/>
  <c r="F6" i="2" l="1"/>
  <c r="F10" i="8" l="1"/>
</calcChain>
</file>

<file path=xl/sharedStrings.xml><?xml version="1.0" encoding="utf-8"?>
<sst xmlns="http://schemas.openxmlformats.org/spreadsheetml/2006/main" count="846" uniqueCount="392">
  <si>
    <t>Коды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</si>
  <si>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</si>
  <si>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</si>
  <si>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</si>
  <si>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</si>
  <si>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>Отклонение факта на конец отчетного периода от плана на отчетный год</t>
  </si>
  <si>
    <t>% исполнения плана на отчетный год</t>
  </si>
  <si>
    <t>Темп роста (снижения) к уровню прошлого года, %[1]</t>
  </si>
  <si>
    <t xml:space="preserve">Обоснование отклонений значений целевого показателя (индикатора) </t>
  </si>
  <si>
    <t xml:space="preserve">Факт за год, предшествующий отчетному году </t>
  </si>
  <si>
    <t>План на отчетный год</t>
  </si>
  <si>
    <t>МП</t>
  </si>
  <si>
    <t>Пп</t>
  </si>
  <si>
    <t>Приложение 3</t>
  </si>
  <si>
    <t xml:space="preserve">к Порядку разработки, реализации и оценки эффективности муниципальных программ муниципального района (городского округа)  </t>
  </si>
  <si>
    <t>Формы ежеквартальных и годового отчетов о реализации муниципальной программы</t>
  </si>
  <si>
    <r>
      <t xml:space="preserve">Форма 1. </t>
    </r>
    <r>
      <rPr>
        <sz val="12"/>
        <color theme="1"/>
        <rFont val="Times New Roman"/>
        <family val="1"/>
        <charset val="204"/>
      </rPr>
      <t xml:space="preserve">Отчет о достигнутых значениях целевых показателей (индикаторов) муниципальной программы </t>
    </r>
    <r>
      <rPr>
        <b/>
        <sz val="12"/>
        <color theme="1"/>
        <rFont val="Times New Roman"/>
        <family val="1"/>
        <charset val="204"/>
      </rPr>
      <t xml:space="preserve">
</t>
    </r>
  </si>
  <si>
    <t>Отчет о достигнутых значениях целевых показателей (индикаторов) муниципальной программы</t>
  </si>
  <si>
    <t>Наименование муниципальной программы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</si>
  <si>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</si>
  <si>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</si>
  <si>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r>
      <t xml:space="preserve">Ответственный исполнитель, </t>
    </r>
    <r>
      <rPr>
        <sz val="9"/>
        <color rgb="FFC00000"/>
        <rFont val="Times New Roman"/>
        <family val="1"/>
        <charset val="204"/>
      </rPr>
      <t>соисполнители</t>
    </r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</si>
  <si>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</si>
  <si>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</si>
  <si>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</si>
  <si>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r>
      <t xml:space="preserve">Достигнутый результат </t>
    </r>
    <r>
      <rPr>
        <sz val="9"/>
        <color rgb="FFC00000"/>
        <rFont val="Times New Roman"/>
        <family val="1"/>
        <charset val="204"/>
      </rPr>
      <t>на конец отчетного периода</t>
    </r>
  </si>
  <si>
    <t>Проблемы, возникшие в ходе реализации мероприятия</t>
  </si>
  <si>
    <t>ОМ</t>
  </si>
  <si>
    <t>М</t>
  </si>
  <si>
    <r>
      <rPr>
        <b/>
        <sz val="12"/>
        <rFont val="Times New Roman"/>
        <family val="1"/>
        <charset val="204"/>
      </rPr>
      <t>Форма 2.</t>
    </r>
    <r>
      <rPr>
        <sz val="12"/>
        <rFont val="Times New Roman"/>
        <family val="1"/>
        <charset val="204"/>
      </rPr>
      <t xml:space="preserve"> Отчет о выполнении основных мероприятий муниципальной программы </t>
    </r>
  </si>
  <si>
    <t>Отчет о выполнении основных мероприятий муниципальной программы</t>
  </si>
  <si>
    <t>01</t>
  </si>
  <si>
    <t>02</t>
  </si>
  <si>
    <t>ГРБС</t>
  </si>
  <si>
    <t>Код бюджетной классификации</t>
  </si>
  <si>
    <t>Рз</t>
  </si>
  <si>
    <t>Пр</t>
  </si>
  <si>
    <t>ЦС</t>
  </si>
  <si>
    <t>ВР</t>
  </si>
  <si>
    <t>И</t>
  </si>
  <si>
    <t>всего</t>
  </si>
  <si>
    <r>
      <rPr>
        <b/>
        <sz val="12"/>
        <rFont val="Times New Roman"/>
        <family val="1"/>
        <charset val="204"/>
      </rPr>
      <t xml:space="preserve">Форма 5. </t>
    </r>
    <r>
      <rPr>
        <sz val="12"/>
        <rFont val="Times New Roman"/>
        <family val="1"/>
        <charset val="204"/>
      </rPr>
      <t xml:space="preserve">Отчет об использовании бюджетных ассигнований бюджета муниципального района (городского округа) на реализацию муниципальной программы </t>
    </r>
  </si>
  <si>
    <t xml:space="preserve">Отчет об использовании бюджетных ассигнований бюджета муниципального района (городского округа) </t>
  </si>
  <si>
    <t>на реализацию муниципальной программы</t>
  </si>
  <si>
    <t>Администра-ция МО "Город Можга"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</si>
  <si>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</si>
  <si>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</si>
  <si>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</si>
  <si>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 нарастающим итогом, тыс. руб.</t>
  </si>
  <si>
    <t>Отношение фактических расходов на конец отчетного периода, нарастающим итогом, к оценке расходов на отчетный год, %</t>
  </si>
  <si>
    <t>Всего</t>
  </si>
  <si>
    <t>в том числе:</t>
  </si>
  <si>
    <t>иные источники</t>
  </si>
  <si>
    <r>
      <rPr>
        <b/>
        <sz val="12"/>
        <rFont val="Times New Roman"/>
        <family val="1"/>
        <charset val="204"/>
      </rPr>
      <t>Форма 6.</t>
    </r>
    <r>
      <rPr>
        <sz val="12"/>
        <rFont val="Times New Roman"/>
        <family val="1"/>
        <charset val="204"/>
      </rPr>
      <t xml:space="preserve"> Отчет о расходах на реализацию муниципальной программы за счет всех источников финансирования </t>
    </r>
  </si>
  <si>
    <t>Отчет о расходах на реализацию муниципальной программы за счет всех источников финансирования</t>
  </si>
  <si>
    <t>бюджет города Можга</t>
  </si>
  <si>
    <t>субсидии из бюджета Удмуртской Республики</t>
  </si>
  <si>
    <t>субвенции из бюджета Удмуртской Республики</t>
  </si>
  <si>
    <t>собственные средства</t>
  </si>
  <si>
    <t>иные межбюджетные трансферты из бюджета Удмуртской Республики</t>
  </si>
  <si>
    <t>средства бюджета Удмуртской Республики, планируемые к привлечению</t>
  </si>
  <si>
    <t>Вид правового акта</t>
  </si>
  <si>
    <t>Дата принятия</t>
  </si>
  <si>
    <t>Номер</t>
  </si>
  <si>
    <t>Суть изменений (краткое изложение)</t>
  </si>
  <si>
    <r>
      <rPr>
        <b/>
        <sz val="12"/>
        <rFont val="Times New Roman"/>
        <family val="1"/>
        <charset val="204"/>
      </rPr>
      <t xml:space="preserve">Форма 7. </t>
    </r>
    <r>
      <rPr>
        <sz val="12"/>
        <rFont val="Times New Roman"/>
        <family val="1"/>
        <charset val="204"/>
      </rPr>
      <t xml:space="preserve">Сведения о внесенных за отчетный период изменениях в муниципальную программу </t>
    </r>
  </si>
  <si>
    <t>Сведения о внесенных за отчетный период изменениях в муниципальную программу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</si>
  <si>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</si>
  <si>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</si>
  <si>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</si>
  <si>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</si>
  <si>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плановых значений целевых показателей (индикаторов)</t>
  </si>
  <si>
    <t xml:space="preserve">Степень реализации мероприятий </t>
  </si>
  <si>
    <t>Степень соответствия запланированному уровню расходов</t>
  </si>
  <si>
    <t xml:space="preserve">Эффективность использования средств бюджета муниципального района (городского округа) </t>
  </si>
  <si>
    <t>Эмп</t>
  </si>
  <si>
    <t>СПмп</t>
  </si>
  <si>
    <t>СМмп</t>
  </si>
  <si>
    <t>СРмп</t>
  </si>
  <si>
    <t>Эбс</t>
  </si>
  <si>
    <r>
      <t xml:space="preserve">Форма 8. </t>
    </r>
    <r>
      <rPr>
        <sz val="12"/>
        <color theme="1"/>
        <rFont val="Times New Roman"/>
        <family val="1"/>
        <charset val="204"/>
      </rPr>
      <t xml:space="preserve">Результаты оценки эффективности муниципальной  программы </t>
    </r>
  </si>
  <si>
    <t>Результаты оценки эффективности муниципальной программы</t>
  </si>
  <si>
    <t>Факт на конец отчетного периода, нарастаю-щим итогом</t>
  </si>
  <si>
    <t>1</t>
  </si>
  <si>
    <t>2</t>
  </si>
  <si>
    <t>3</t>
  </si>
  <si>
    <t>4</t>
  </si>
  <si>
    <t>Наличие утвержденного генерального плана городского округа</t>
  </si>
  <si>
    <t xml:space="preserve">да </t>
  </si>
  <si>
    <t>-</t>
  </si>
  <si>
    <t xml:space="preserve">Общая площадь жилых помещений, приходящаяся в среднем на одного жителя, всего </t>
  </si>
  <si>
    <t>квадратный метр</t>
  </si>
  <si>
    <t>млн. руб</t>
  </si>
  <si>
    <t xml:space="preserve">Подготовка и утверждение документации по планировке территорий (проектов планировки, проектов межевания территории) </t>
  </si>
  <si>
    <t>Управление по   градостроительству и ЖКХ</t>
  </si>
  <si>
    <t>2015-2024</t>
  </si>
  <si>
    <t>утверждение документации по планировке территорий (проектов планировки, проектов межевания территории)</t>
  </si>
  <si>
    <t>оказание муниципальной услуги по заявлениям физических и юридических лиц</t>
  </si>
  <si>
    <t>Оказание муниципальной услуги по заявлениям физических и юридических лиц</t>
  </si>
  <si>
    <t>Оказание муниципальной услуги по заявлениям юридических и физических лиц</t>
  </si>
  <si>
    <t>Создание и ведение информационной системы обеспечения градостроительной деятельности в муниципальном образовании "Город Можга"</t>
  </si>
  <si>
    <t>Ведение информационной системы обеспечения градостроительной деятельности в муниципальном образовании "Город Можга" на ФГИС ТП</t>
  </si>
  <si>
    <t xml:space="preserve">Предоставление сведений из информационной системы обеспечения градостроительной деятельности в муниципальном образовании "Город Можга" </t>
  </si>
  <si>
    <t>предоставление сведений</t>
  </si>
  <si>
    <t>Протоколы по результатам публичных слушаний</t>
  </si>
  <si>
    <t>Отдел строительства и архитектуры Управления по   градостроительству и ЖКХ Администрации муниципального образования «Город Можга»</t>
  </si>
  <si>
    <t>Общая площадь жилых помещений, приходящаяся в среднем на одного жителя, введенная в действие за отчетный период</t>
  </si>
  <si>
    <t xml:space="preserve">Объем незавершенного в установленные сроки строительства, осуществляемого за счет средств бюджета городского округа </t>
  </si>
  <si>
    <t xml:space="preserve">Постановление Администрации муниципального образования "Город Можга" "О внесении изменений в постановление Администрации муниципального образования «Город Можга» от 24 сентября 2014 года № 1599.1 «Об утверждении муниципальной программы «Городское хозяйство» в муниципальном образовании «Город Можга» на 2015-2020 годы»
</t>
  </si>
  <si>
    <t>12.11.2019 г.</t>
  </si>
  <si>
    <t>«Городское хозяйство» в муниципальном образовании «Город Можга» на 2015-2024 годы»</t>
  </si>
  <si>
    <t>08</t>
  </si>
  <si>
    <t>Износ тепловых сетей (магистральные сети)</t>
  </si>
  <si>
    <t>%</t>
  </si>
  <si>
    <t>Плановое значение показателя достигнуто</t>
  </si>
  <si>
    <t>Количество инцидентов на системах теплоснабже-ния</t>
  </si>
  <si>
    <t>ед.</t>
  </si>
  <si>
    <t>Износ сетей водоснабжения</t>
  </si>
  <si>
    <t>Количество инцидентов на системах водоснабже-ния</t>
  </si>
  <si>
    <t>Удельный вес проб воды, отбор которых произве-ден из водопроводной сети и которые не отвечают гигиеническим нормативам по санитарно-химическим  и микробиологическим показателям</t>
  </si>
  <si>
    <t xml:space="preserve">Износ сетей водоотведения </t>
  </si>
  <si>
    <t>Количество инцидентов на канализационных сетях</t>
  </si>
  <si>
    <t>Объем сточных вод, проходящих через очистные сооружения, в общем объеме сточных вод</t>
  </si>
  <si>
    <t>Доля организаций коммунального комплекса, осу-ществляющих производство товаров, оказание услуг по водо-,  тепло-, газо- и электроснабжению, водоотведению, очистке сточных вод, утилизации (захоронению) твердых бытовых отходов и ис-пользующих объекты коммунальной инфрастру-ктуры на праве частной собственности, по договору аренды или концессии, участие субъекта Россий-ской Федерации и (или) городского округа (муни-ципального района) в уставном капитале которых составляет не более 25 процентов, в общем числе организаций коммунального комплекса, осущест-вляющих свою деятельность на территории города</t>
  </si>
  <si>
    <t xml:space="preserve">Подпрограмма 8.3 «Содержание и развитие жилищного хозяйства"        </t>
  </si>
  <si>
    <t xml:space="preserve"> Подпрограмма 8.2 «Содержание и развитие коммунальной инфраструктуры»        </t>
  </si>
  <si>
    <t xml:space="preserve"> Подпрограмма 8.1 «Территориальное развитие (градостроительство и землеустройство)»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</si>
  <si>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указанными домами</t>
  </si>
  <si>
    <t>Количество капитально отремонтированных многоквартирных домов</t>
  </si>
  <si>
    <t>Количество расселенных многоквартирных домов, признанных в установленном порядке аварийными</t>
  </si>
  <si>
    <t xml:space="preserve">Число граждан, улучшивших условия проживания в связи с расселением многоквартирных домов, признанных в установленном порядке аварийными </t>
  </si>
  <si>
    <t>чел</t>
  </si>
  <si>
    <t>Площадь благоустроенных мест общего пользо-вания, парков скверов</t>
  </si>
  <si>
    <t>кв. м.на 1 жителя</t>
  </si>
  <si>
    <t>Доля территорий очищенных от мусора  в период проведения месячников по благоустройству и озеленению территории</t>
  </si>
  <si>
    <t>единиц</t>
  </si>
  <si>
    <t>Количество Административных штрафов за нарушение требований муниципальных правовых актов в сфере благоустройства</t>
  </si>
  <si>
    <t xml:space="preserve">Подпрограмма 8.4 «Благоустройство и охрана окружающей среды города Можги»   </t>
  </si>
  <si>
    <t xml:space="preserve">Подпрограмма 8.5 «Дорожное хозяйство и транспортное обслуживание на территоррии муниципального образования «Город Можга»             </t>
  </si>
  <si>
    <t>Протяженность автомобильных дорог общего пользования местного значения с усовершенство-ванным дорожным покрытием, в общей протяже-нности автомобильных дорог общего пользования местного значения</t>
  </si>
  <si>
    <t>Ввод в эксплуатацию автомобильных дорог общего пользования местного значения</t>
  </si>
  <si>
    <t>км</t>
  </si>
  <si>
    <t>Ямочный ремонт  автомобильных дорог общего пользования местного значения</t>
  </si>
  <si>
    <t>кв.м</t>
  </si>
  <si>
    <t>Количество дорожно - транспортных происшествий</t>
  </si>
  <si>
    <t>Количество пострадавших в результате дорожно - транспортных происшествий</t>
  </si>
  <si>
    <t>8</t>
  </si>
  <si>
    <t>Формирование заявок на строительство и реконструкцию объектов коммуналь-ной инфраструктуры за счет бюджет-ных средств для включения в перечень объектов капитального строительства Удмуртской Республики</t>
  </si>
  <si>
    <t>Отдел по жилищным вопросам и коммунальной инфраструктуре Администрации МО "Город Можга"</t>
  </si>
  <si>
    <t>2015 - 2024 годы</t>
  </si>
  <si>
    <t>Включение объектов коммунальной инфраструктуры в перечень объектов капитального строительства Удмуртской Республики</t>
  </si>
  <si>
    <t>Выполнение функций заказчика по про-ектированию и строительству объектов коммунальной инфраструктуры</t>
  </si>
  <si>
    <t>Проектирование и (или) строительство объектов коммунальной инфраструктуры</t>
  </si>
  <si>
    <t>Разработка и утверждение  плана мероприятий по подготовке города к осенне-зимнему периоду</t>
  </si>
  <si>
    <t>ежегодно до 01 мая</t>
  </si>
  <si>
    <t>План мероприятий, утвержденный постановлением Администрации</t>
  </si>
  <si>
    <t>Реализация плана мероприятий по подготовке города к осенне-зимнему периоду</t>
  </si>
  <si>
    <t>Реализация плана мероприятий</t>
  </si>
  <si>
    <t>03</t>
  </si>
  <si>
    <t>Актуализация схем теплоснабжения</t>
  </si>
  <si>
    <t>Актуализация схемы теплоснабжения</t>
  </si>
  <si>
    <t>04</t>
  </si>
  <si>
    <t>Актуализация схем водоснабжения и водоотведения</t>
  </si>
  <si>
    <t>05</t>
  </si>
  <si>
    <t>2015 год</t>
  </si>
  <si>
    <t>Утвержденная программа комплексного развития систем коммунальной инфраструктуры</t>
  </si>
  <si>
    <t>Проведение открытых конкурсов по отбору управляющей организации на право заключения договора управления многоквартирными домами</t>
  </si>
  <si>
    <t>Отбор управляющей организации на право заключения договора управления многоквартирными домами</t>
  </si>
  <si>
    <t>Проведение собраний собственников помещений в многоквартирных домах для решения вопроса о способе управления домом</t>
  </si>
  <si>
    <t>Проведение собраний собственников поме-щений в многоквартирных домах для решения вопроса о способе управления домом</t>
  </si>
  <si>
    <t>Проведение общих собраний собствен-ников помещений в многоквартирном доме в целях избрания Совета много-квартирного дома</t>
  </si>
  <si>
    <t>Проведение общих собраний собственников помещений в многоквартирном доме в целях избрания Совета многоквартирного дома</t>
  </si>
  <si>
    <t>Представление интересов собственника муниципальных помещений на общих собраниях собственников помещений в многоквартирных домах</t>
  </si>
  <si>
    <t>5</t>
  </si>
  <si>
    <t>Организация управления многоквартир-ным домом, находящимся в муници-пальной собственности</t>
  </si>
  <si>
    <t>6</t>
  </si>
  <si>
    <t>Проведение конкурса по отбору управляющей организации для управления многоквартирным домом, в соответствии с постановлением Правительства Российской Федерации от 06 февраля 2006 г. № 75 «О порядке проведения органами местного самоуправления открытого конкурса»</t>
  </si>
  <si>
    <t>Проведение конкурса по отбору управляющей организации для управления многоквартирным домом. Отбор управляющей организации для управления многоквартирным домом</t>
  </si>
  <si>
    <t>7</t>
  </si>
  <si>
    <t>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</si>
  <si>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Реализация мер по переселению граждан из ава-рийного жилищного фонда. Улучшение жилищных условий граждан</t>
  </si>
  <si>
    <t>9</t>
  </si>
  <si>
    <t>Формирование перечня многоквартир-ных домов, признанных в установленном порядке аварийными и подлежащими сносу или реконструкции в связи с физическим износом в процессе эксплуатации</t>
  </si>
  <si>
    <t>Формирование перечня многоквартирных домов, признанных аварийными и подлежащими сносу или реконструкции в связи с физическим износом в процессе эксплуатации</t>
  </si>
  <si>
    <t>10</t>
  </si>
  <si>
    <t>Формирование заявок на включение в региональную адресную программу на переселение граждан из аварийного жилищного фонда многоквартирных домов, признанных в установленном порядке аварийными и подлежащими сносу или реконструкции в связи с физическим износом в процессе эксплуатации</t>
  </si>
  <si>
    <t>Формирование заявок на включение в регио-нальную адресную программу на переселение граждан из аварийного жилищного фонда многоквартирных домов, признанных аварийными и подлежащими сносу или реконструкции</t>
  </si>
  <si>
    <t>11</t>
  </si>
  <si>
    <t>Реализация мероприятий по строитель-ству и приобретению жилья для переселения граждан из аварийного жилищного фонда</t>
  </si>
  <si>
    <t>Строительство и приобретение жилья для переселения граждан из аварийного жилищного фонда</t>
  </si>
  <si>
    <t>12</t>
  </si>
  <si>
    <t>Реализация мероприятий по переселе-нию граждан из аварийного жилищного фонда (оформление документов о государственной регистрации права собственности или заключение договоров социального найма)</t>
  </si>
  <si>
    <t>Отдел имущества Управления экономики и имущественных отношений Администрации муни-ципального образования «Город Можга</t>
  </si>
  <si>
    <t>Переселение граждан из аварийного жилищного фонда (оформление документов о государственной регистрации права собственности или заключение договоров социального найма)</t>
  </si>
  <si>
    <t>13</t>
  </si>
  <si>
    <t>Обеспечение выбора собственниками помещений в многоквартирном доме способа формирования фонда капиталь-ного ремонта</t>
  </si>
  <si>
    <t>Выбор собственниками помещений в много-квартирном доме способа формирования фонда капитального ремонта</t>
  </si>
  <si>
    <t>14</t>
  </si>
  <si>
    <t>Проведение общего собрания собстве-нников помещений в многоквартирном доме для решения вопроса о выборе способа формирования фонда капиталь-ного ремонта</t>
  </si>
  <si>
    <t>Проведение общего собрания собственников помещений в многоквартирном доме для решения вопроса о выборе способа формирования фонда капитального ремонта</t>
  </si>
  <si>
    <t>15</t>
  </si>
  <si>
    <t>Принятие решения о формировании фонда капитального ремонта в отноше-нии многоквартирного дома на счете регионального оператора в случае, если собственники помещений в многоквар-тирном доме в установленный срок не выбрали способ формирования фонда капитального ремонта или выбранный ими способ не был реализован</t>
  </si>
  <si>
    <t>Принятие решения о формировании фонда капитального ремонта в отношении много-квартирного дома на счете регионального оператора</t>
  </si>
  <si>
    <t>16</t>
  </si>
  <si>
    <t>Участие в разработке и реализации региональной программы капитального ремонта общего имущества в многоквартирных домах</t>
  </si>
  <si>
    <t>Организация проведения капитального ремонта общего имущества в многоквартирных домах в Удмуртской Республике</t>
  </si>
  <si>
    <t>17</t>
  </si>
  <si>
    <t>Капитальный ремонт муниципального жилищного фонда</t>
  </si>
  <si>
    <t>Капитальный ремонт муниципального жилищного фонда (обеспечение платежей)</t>
  </si>
  <si>
    <t>18</t>
  </si>
  <si>
    <t>Участие в работе конкурсной комиссии по отбору исполнителей на оказание услуг, проведение работ по капитально-му ремонту многоквартирного дома</t>
  </si>
  <si>
    <t>Участие в работе конкурсной комиссии по отбору исполнителей на оказание услуг, проведение работ по капитальному ремонту многоквартирного дома</t>
  </si>
  <si>
    <t>19</t>
  </si>
  <si>
    <t>Согласование актов приемки оказания услуг и (или) выполнения работ по проведению капитального ремонта общего имущества  многоквартирном доме</t>
  </si>
  <si>
    <t>20</t>
  </si>
  <si>
    <t>Осуществление муниципального жилищного контроля</t>
  </si>
  <si>
    <t>21</t>
  </si>
  <si>
    <t>Рассмотрение обращений и заявлений граждан, индивидуальных предпринима-телей и юридических лиц по вопросам соблюдения требований жилищного законодательства</t>
  </si>
  <si>
    <t>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законодательства, принятие мер реагирования</t>
  </si>
  <si>
    <t>22</t>
  </si>
  <si>
    <t>Информирование о муниципальном жилищном контроле</t>
  </si>
  <si>
    <t>23</t>
  </si>
  <si>
    <t>Предоставление информации о порядке предоставлении жилищно-коммуналь-ных услуг населению</t>
  </si>
  <si>
    <t>Предоставление информации о порядке предоставлении жилищно-коммунальных услуг населению</t>
  </si>
  <si>
    <t>24</t>
  </si>
  <si>
    <t>Информирование населения по вопросам жилищно-коммунального хозяйства</t>
  </si>
  <si>
    <t>25</t>
  </si>
  <si>
    <t>Формирование списка отдельных категорий граждан- получателей мер социальной поддержки по обеспечению жильем</t>
  </si>
  <si>
    <t>Организация ритуальных услуг, содержания памятников и мест захоронения</t>
  </si>
  <si>
    <t>Эстетический облик мест захоронения, как следствие уменьшение обращений граждан</t>
  </si>
  <si>
    <t>Улучшение эстетический облик памятных мест и мест захоронений на территории МО «Город Можга»</t>
  </si>
  <si>
    <t>Организация благоустройства и озеле-нения территории города</t>
  </si>
  <si>
    <t>Повышение эстетического облика городской среды как следствие уменьшение обращений граждан</t>
  </si>
  <si>
    <t>Формирование экологической культуры населения</t>
  </si>
  <si>
    <t>Благоустройство рекреационных зон (сады парки, скверы, зоны зеленых насаждений вдоль улиц, набережные лесопарки.</t>
  </si>
  <si>
    <t>Проведены санитарно-оздоровительные мероприятия (уборка опасных и сухостойных деревьев, подрезка деревьев и кустов)</t>
  </si>
  <si>
    <t>Уборка контейнерных площадок и прилегающих к ним территорий, уборка общественного туалета</t>
  </si>
  <si>
    <t>Улучшение эстетического облика города и санитарного состояния территорий</t>
  </si>
  <si>
    <t>Улучшение эстетического облика территории МО "Город Можга"</t>
  </si>
  <si>
    <t>Проведение месячников и субботников по санитарной очистке благоустройству и озеленению территории  города</t>
  </si>
  <si>
    <t>В ходе проведения мероприятий по санитарной очистке улучшен эстестический облик города</t>
  </si>
  <si>
    <t>Подготовка к купальному сезону, содер-жание территории городского пруда</t>
  </si>
  <si>
    <t>Подготовлен и проведен купальный сезон без несчастных случаев</t>
  </si>
  <si>
    <t>Отлов и содержание безнадзорных животных, находящихся на улицах и в иных общественных местах без сопровождающего лица</t>
  </si>
  <si>
    <t xml:space="preserve">Уменьшение количества безнадзорных животных на улицах г. Можги </t>
  </si>
  <si>
    <t>Уменьшение количества бекзнадзорных животных на территории МО "Город Можга"</t>
  </si>
  <si>
    <t>Контроль за соблюдением требований муниципальных правовых актов, приня-тых органами местного самоуправления муниципального образования «Город Можга» в сфере благоустройства</t>
  </si>
  <si>
    <t>Уменьшение нарушений муниципальных правовых актов, как следствие уменьшение обращений в Административную комиссию</t>
  </si>
  <si>
    <t>Обеспечение охраны окружающей среды</t>
  </si>
  <si>
    <t>Информирование и просвещение насе-ления в сфере экологического состояния территории района и благоустройства</t>
  </si>
  <si>
    <t>Изменение сознания граждан в сторону экологии и бережного обращения с окружающей природой и её недрами</t>
  </si>
  <si>
    <t>Подготовка статей для СМИ, работа с учащимися образовательных учреждений.</t>
  </si>
  <si>
    <t>Проектирование,  ремонт автомбильных дорог общего пользования и иных транспортных сооружений</t>
  </si>
  <si>
    <t>Министерство транспорта и дорожного хозяйства УР,  Управление по градостроительству и ЖКХ Администрации муниципального образования "Город Можга"</t>
  </si>
  <si>
    <t xml:space="preserve">Строительство и модернизация дорог будет способствовать развитию социальной и коммунальной инфраструктуры города </t>
  </si>
  <si>
    <t>Ямочный  ремонт автомобильных дорог местного значения  (проезжая часть, остановочные площадки, остановочные павильоны, заездные карманы и разво-ротные площадки к остановочным пун-ктам. Инженерные и искусственные сооружения, тротуары, пешеходные дорожки), нанесение дорожной разметки, установка и рекострукция светофорных объектов, установка и замена дорожных знаков, содержание технических средств организации дорожного движения, уста-новка ограждающих конструкций, обслу-живание сети уличного освещения</t>
  </si>
  <si>
    <t>МБУ "Управление заказчика"</t>
  </si>
  <si>
    <t>Повышение безопасности дорожного движения. Уменьшение количества ДТП с сопутствующими условиями. Уменьшение социальной напряженности населения города</t>
  </si>
  <si>
    <t>Осуществление муниципального кон-троля за обустройством автомобильных дорог общего пользования местного значения дорожными элементами (до-рожными знаками, дорожными огражде-ниями, светофорами, остановочными пунктами, стоянками транспортных средств, искусственными неровностями и  иными элементами  обустройства автомобильных дорог)</t>
  </si>
  <si>
    <t>Управление по градостроительству и ЖКХ Администрации муниципального образования "Город Можга"</t>
  </si>
  <si>
    <t>Осуществление муниципального контроля за обустройством автомобильных дорог общего пользования местного значения дорожными элементами (дорожными знаками, дорожными ограждениями, светофорами, остановочными пунктами, стоянками транспортных средств, искусственными неровностями и  иными элементами  обустройства автомобильных дорог)</t>
  </si>
  <si>
    <t>Осуществление муниципального регу-лирования в части создания и использо-вания парковок (парковочных мест) на территории муниципального образования "Город Можга". Разработка норматив-ного правового акта о создании парко-вок, осуществление контроля за соблю-дением установленных требований</t>
  </si>
  <si>
    <t>Организация  парковочных мест</t>
  </si>
  <si>
    <t>Принятие решений о временном ограни-чении или прекращении движения тран-спортных средств по автомобильным дорогам местного значения</t>
  </si>
  <si>
    <t xml:space="preserve">Будет снижена  эксплуатационная  нагрузка на автомобильные дороги местного значения до допустимых параметров, что позволит сохранить нормативное состояние  проезжей части автомобильных дорог и  продлить  срок эксплуатации </t>
  </si>
  <si>
    <t>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 автомобильных дорог местного значения и объектов дорожного хозяйства</t>
  </si>
  <si>
    <t>Планирование деятельности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 автомобильных дорог местного значения и объектов дорожного хозяйства. Принятие правовых актов</t>
  </si>
  <si>
    <t>Формирование сети городских маршрутов регулярных перевозок автомобильным транспортом общего пользования: открытие городского маршрута № 10 "Кирпичный поселок - центр", открытие городского маршрута "Центр - общественное кладбище № 1" по "родительским дням"</t>
  </si>
  <si>
    <t>Отдел по жилищным вопросам и коммуналь-ной инфраструктуре Адми-нистрации МО "Город Можга"</t>
  </si>
  <si>
    <t>Формирование сети  городских маршрутов регулярных перевозок автомобильным транспортом общего пользования на территории муниципального образования "Город Можга"</t>
  </si>
  <si>
    <t>Внедрение инженерных и автоматизи-рованных систем, других технических средств</t>
  </si>
  <si>
    <t>Обеспечение безопасности дорожного движения</t>
  </si>
  <si>
    <t>Проведение комплексного обследования улично - дорожной сети к осенне - зимнему и весенне- летнему периодам</t>
  </si>
  <si>
    <t>Оценка соответствия технического состояния дорожных условий, по результатам которой устраняются выявленные недостатки</t>
  </si>
  <si>
    <t>Проведение открытого конкурса на право заключения договора на осуществление пассажирских перевозок автомобильным транспортом общего пользования на городских маршрутах регулярного сообщения муниципального образования "Город Можга"</t>
  </si>
  <si>
    <t>Создание условий для предоставления транспортных услуг населению и организация транспортного обслуживания населения в границах города Можги</t>
  </si>
  <si>
    <t>Согласование расписания движения автобусов по  городским маршрутам регулярного сообщения, контроль за соблюдением установленного расписа-ния движения автобусов по городским маршрутам, контроль за соблюдением установленного маршрута регулярных перевозок, выдача маршрутных карт</t>
  </si>
  <si>
    <t>Согласованные расписания движения автобусов по городским маршрутам регулярных перевозок автомобильным транспортом на территории муниципального образования "Город Можга"</t>
  </si>
  <si>
    <t>Реализация проектов развития общес-твенной инфраструктуры, основанной на местных инициативах</t>
  </si>
  <si>
    <t>Реализация проектов развития общественной инфраструктуры, основанной на местных инициативах</t>
  </si>
  <si>
    <t>Возмещение затрат перевозчикам, осуществляющим регулярные перевозки по муниципальным маршрутам регулярных перевозок по социальным проездным билетам гражданам и возмещение недополученных доходов, связанных с предоставлением бесплатного проезда детям - сиротам и детям, оставшимся без попечения родителей, а также лицам из числа детей — сирот и детей, оставшихся без попечения родителей</t>
  </si>
  <si>
    <t>Организация и проведение учебных занятий в школах, посвященных профилактике детского дорожно-транспортного травматизма</t>
  </si>
  <si>
    <t>Общеобразовательные организации, Управление Образования муниципального образования "Город Можга"</t>
  </si>
  <si>
    <t xml:space="preserve">Формирование законопослушного поведения участников дорожного движения </t>
  </si>
  <si>
    <t>Оформление уголков безопасности, учебных перекрестков</t>
  </si>
  <si>
    <t>Составление индивидуальных схем безопасного маршрута учащихся "Дом-школа-дом"</t>
  </si>
  <si>
    <t>Формирование законопослушного поведения детей как участников дорожного движения</t>
  </si>
  <si>
    <t>Организация на территории муниципаль-ного образования профилактического мероприятия "Внимание - дети"</t>
  </si>
  <si>
    <t xml:space="preserve">Общеобразовательные организации, Управление Образования муниципального образования "Город Можга", ОГИБДД ММО МВД России "Можгинский" </t>
  </si>
  <si>
    <t>Повышение безопасности дорожного движения. Уменьшение количества ДТП с участием детей</t>
  </si>
  <si>
    <t>Организация акций "Стань заметней на дороге, игр, конкурсов по профилактике детского дорожно-транспортного трав-матизма</t>
  </si>
  <si>
    <t>Формирование законопослушного поведения детей как участников дорожного движения. Уменьшение количества ДТП с участием детей</t>
  </si>
  <si>
    <t>Подпрограмма 8.1 «Территориальное развитие (градостроительство и землеустройство)»</t>
  </si>
  <si>
    <t>Капитальные вложения в объекты муниципальной собственности</t>
  </si>
  <si>
    <t xml:space="preserve">Мероприятия по проведению капитального ремонта объектов муниципальной собственности </t>
  </si>
  <si>
    <t>Мероприятия в области поддержки и развития коммунального хозяйства</t>
  </si>
  <si>
    <t>Комплексное развитие систем коммунальной инфраструктуры города Можги</t>
  </si>
  <si>
    <t>Ликвидация (снос) аварийных домов в ходе реализации программы переселения из аварийного жилья</t>
  </si>
  <si>
    <t>Осуществление мероприятий по государ-ственному жилищному надзору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</si>
  <si>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</si>
  <si>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Расходы на оказание муниципальной услуги "Капитальный ремонт жилищного фонда" (субсидии некоммерческим организациям)</t>
  </si>
  <si>
    <t>Осуществление мероприятий по обеспечению предоставления мер социальной поддержки по обеспечению жильем отдельных категорий граждан</t>
  </si>
  <si>
    <t>Благоустройство и охрана окружа-ющей среды города Можги</t>
  </si>
  <si>
    <t>Администра-ция МО «Город Можга»</t>
  </si>
  <si>
    <t>содержание мест захоронений</t>
  </si>
  <si>
    <t>прочие мероприя-тия по благоу-стройству (меся-чники и суббот-ники, несанкцио-нированные свал-ки, подготовка к купальному сезо-ну, и т.д.)</t>
  </si>
  <si>
    <t>Реализация про-ектов развития общественной ин-фраструктуры, основанной на местных иници-ативах</t>
  </si>
  <si>
    <t>Отлов и содержание безнадзорных животных</t>
  </si>
  <si>
    <t>Развитие сети автомобильных дорог Удмуртской Республики</t>
  </si>
  <si>
    <t>Ремонт и содержание автомобильных дорог общего пользования местного значения</t>
  </si>
  <si>
    <t>Повышение безопасности дорожного движения</t>
  </si>
  <si>
    <t>Прочие мероприятия по дорожному фонду</t>
  </si>
  <si>
    <t>Федеральный проект "Дорожная сеть"</t>
  </si>
  <si>
    <t xml:space="preserve"> Подпрограмма 8.2 «Содержание и развитие  коммунальной инфраструктуры»       </t>
  </si>
  <si>
    <t xml:space="preserve">Подпрограмма 8.1 «Территориальное развитие (градостроительство и землеустройство)»     </t>
  </si>
  <si>
    <t xml:space="preserve"> Подпрограмма 8.3 «Содержание и развитие жилищного хозяйства"  </t>
  </si>
  <si>
    <t xml:space="preserve">Подпрограмма 8.4 «Благоустройство и охрана окружающей среды города Можги»         </t>
  </si>
  <si>
    <t xml:space="preserve">Подпрограмма 8.5 «Дорожное хозяйство и транспортное обслуживание на территоррии муниципального образования «Город Можга»                  </t>
  </si>
  <si>
    <t>Первый заместитель - заместитель главы Администрации муниципального образования «Город Можга» по строительству и жилищно-коммунальной политике</t>
  </si>
  <si>
    <t xml:space="preserve">Подпрограмма 8.2 «Содержание и развитие  коммунальной инфраструктуры»       </t>
  </si>
  <si>
    <t>Подпрограмма 8.3 «Содержание и развитие жилищного хозяйства"</t>
  </si>
  <si>
    <t xml:space="preserve"> Подпрограмма 8.5 «Дорожное хозяйство и транспортное обслуживание на территоррии муниципального образования «Город Можга»   </t>
  </si>
  <si>
    <t>Дорожное хозяйство и транспортное обслуживание на территории муниципального образования "Город Можга"</t>
  </si>
  <si>
    <t>По результатам проведенной оценки значение эффективности реализации муниципальной программы «Городское хозяйство» в муниципальном образовании «Город Можга» на 2015-2024 годы» и муниципальных подпрограмм составляет:</t>
  </si>
  <si>
    <t xml:space="preserve">Постановление Администрации муниципального образования "Город Можга" "О внесении изменений в постановление Администрации муниципального образования «Город Можга» от 12 ноября 2019 года № 1643 «О внесение изменений в постановление Администрации муниципального образования «Город Можга» от 24 сентября 2014 года № 1599.1 «Об утверждении муниципальной программы «Городское хозяй-ство» в муниципальном образовании «Город Можга» на 2015-2020 годы»»
</t>
  </si>
  <si>
    <t>21.09.2020 г.</t>
  </si>
  <si>
    <t>12.11.2020 г.</t>
  </si>
  <si>
    <t>12.12.2020 г.</t>
  </si>
  <si>
    <t>Плановое значение показателя не достиг-нуто</t>
  </si>
  <si>
    <t>Обеспечение функционирова-ния систем теплоснабжения</t>
  </si>
  <si>
    <t>Федеральный проект "Чистая вода"</t>
  </si>
  <si>
    <t xml:space="preserve">«Городское хозяйство» в муниципальном образовании «Город Можга» на 2015-2024 годы», подпрограмма 8.2 «Содержание и развитие  коммунальной инфраструктуры»        </t>
  </si>
  <si>
    <t xml:space="preserve"> Подпрограмма 8.3 «Содержание и развитие жилищного хозяйства»        </t>
  </si>
  <si>
    <t>благоустрой-ство</t>
  </si>
  <si>
    <t>расходы на уличное освещение</t>
  </si>
  <si>
    <t>Плановое значение показателя не  достиг-нуто</t>
  </si>
  <si>
    <t>Реализация проекта "ОпределяемБудущееВместе"(Дорога в детский сад)</t>
  </si>
  <si>
    <t>Реализация проекта "ОпределяемБудущееВместе"(Покрытие щебнем уличных дорог)</t>
  </si>
  <si>
    <r>
      <t>В соответствии с постановлением Администрации муниципального образования «Город Можга» от 18.04.2014 года № 672 «Об утверждении порядка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разработки, реализации и оценки эффективности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муниципальных программ муниципального образования «Город Можга»</t>
    </r>
    <r>
      <rPr>
        <sz val="13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проведена оценка эффективности реализации муниципальной программы «Городское хозяйство» в муниципальном образовании «Город Можга» на 2015-2024 годы. </t>
    </r>
  </si>
  <si>
    <t xml:space="preserve">Подпрограмма 8.4 «Благоустройство и охрана окружающей среды города Можги»     </t>
  </si>
  <si>
    <t xml:space="preserve">Оказание муниципальной услуги "Предоставление разрешения на строительство" </t>
  </si>
  <si>
    <t>"Предоставление разрешения на ввод объекта в эксплуатацию"</t>
  </si>
  <si>
    <t xml:space="preserve">Оказание муниципальной услуги "Предоставление градостроительного плана земельного участка" </t>
  </si>
  <si>
    <t xml:space="preserve">Оказание муниципальной услуги </t>
  </si>
  <si>
    <t xml:space="preserve">"Предоставление разрешения на условно разрешенный вид использования земельного участка" </t>
  </si>
  <si>
    <t xml:space="preserve">Оказание муниципальной услуги "Предоставление разрешения на отклонение от предельных параметров разрешенного строительства" </t>
  </si>
  <si>
    <t xml:space="preserve">Оказание муниципальной услуги "Выдача разрешения на установку и эксплуатацию рекламных конструкций на территории муниципального образования" </t>
  </si>
  <si>
    <t>Оказание муниципальной услуги "Присвоение и изменение нумерации жилых помещений на территории муниципального образования"</t>
  </si>
  <si>
    <t xml:space="preserve">Создание и ведение информационной системы обеспечения градостроительной деятельности в муниципальном образовании "Город Можга" </t>
  </si>
  <si>
    <t xml:space="preserve">Организация и проведение публичных слушаний по проектам внесения изменений в Генеральный план г. Можги, Правила землепользования и застройки города Можги, по иным вопросам землепользования и землеустройства. </t>
  </si>
  <si>
    <t>Ответственный</t>
  </si>
  <si>
    <t>Расходы бюджета муниципального образования, тыс. рублей</t>
  </si>
  <si>
    <t>Кассовый расход, %</t>
  </si>
  <si>
    <t>исполни-тель,</t>
  </si>
  <si>
    <t>соисполни-тель</t>
  </si>
  <si>
    <t>Кассовое исполнение на конец отчет-ного периода</t>
  </si>
  <si>
    <t>10.03.2021 г.</t>
  </si>
  <si>
    <t>Наименование муниципальной программы, подпрограм-мы, основного мероприятия, мероприятия</t>
  </si>
  <si>
    <t xml:space="preserve">Разработка и утверждение схемы размещения рекламных 
конструкций на территории 
</t>
  </si>
  <si>
    <t xml:space="preserve">Территориаль-ное развитие (градостроите-льство и землеустрой-ство)
</t>
  </si>
  <si>
    <t xml:space="preserve">Подготовка и утверждение документации по планировке территорий (проектов планировки, проектов </t>
  </si>
  <si>
    <t>Предоставление сведений из информационной системы обеспечения градостроительной деятельности в муниципальном образовании "Город Можга"</t>
  </si>
  <si>
    <t>Разработка проектов по внесению изменений в Генеральный план муниципального образования «Город Можга» и Правил землепользова-ния и застройки муниципального образования «Город Можга»</t>
  </si>
  <si>
    <t>К плану на отчетный год</t>
  </si>
  <si>
    <t>План на отчетный период</t>
  </si>
  <si>
    <t>К плану на отчетный период</t>
  </si>
  <si>
    <t xml:space="preserve">по состоянию на 1 января 2022 года </t>
  </si>
  <si>
    <t>Плановое значение показателя не преду-смотрено на 2021 год</t>
  </si>
  <si>
    <t>Количество созданных мест (площадок) наколения твердых коммунальных отхлдов для размещения котейнеров, бункеров</t>
  </si>
  <si>
    <t>по состоянию на 1 января 2022 года</t>
  </si>
  <si>
    <t>Заключение договора управления мно-гоквартирным домом с управляющей организацией, выбранной по резуль-татам конкурса</t>
  </si>
  <si>
    <t>Заключение договора управления многоквартирным домом с управляющей организацией, выбранной по результатам конкурса</t>
  </si>
  <si>
    <t xml:space="preserve">Разработка программы комплексного развития систем коммунальной инфраструктуры муниципального образования "Город Можга" на период 2016-2025 годы </t>
  </si>
  <si>
    <t>Создание мест (площадок) накопления твердых коммунальных отходов для оазмещения контейнеров, бункеров</t>
  </si>
  <si>
    <t>31.05.2021 г.</t>
  </si>
  <si>
    <t>04.06.2021 г.</t>
  </si>
  <si>
    <t>706.1</t>
  </si>
  <si>
    <t>05.07.2021 г.</t>
  </si>
  <si>
    <t>30.12.2021 г.</t>
  </si>
  <si>
    <t>за ____2021____ год</t>
  </si>
  <si>
    <t>Ремонт автомобильных дорог общего пользования местного значения</t>
  </si>
  <si>
    <t>Доля работающих светоточек на улично-дорожной сети в общем количестве установленных свети-льников</t>
  </si>
  <si>
    <t>Доля ликвидированных несанкционированных свалок  от числа образованных несанкционирован-ных свалок в отчетный период</t>
  </si>
  <si>
    <t>Корректировка целевых показателей (ин-дикаторов), перечня основых мероприя-тий, соисполнителей и расходов бюджета муниципальной программы</t>
  </si>
  <si>
    <t>подпрограмма 8.3 «Содержание и развитие жилищного хозяйства"- по результатам проведенной оценки значение эффективности реализации муниципальной программы составило 0,41, что означает неудовлетворительный  уровень эффективности реализации муниципальной подпрограммы;</t>
  </si>
  <si>
    <t>подпрограмма 8.1 «Территориальное развитие (градостроительство и землеустройство)» - по результатам проведенной оценки значение эффективности реализации муниципальной программы составило 0,00 что означает неудовлетворительный  уровень эффективности реализации муниципальной программы;</t>
  </si>
  <si>
    <t>Площадь земельных участков, предоставленных для объектов жилищного строительства, в отноше-нии которых с даты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в течение 3 лет</t>
  </si>
  <si>
    <t>Площадь земельных участков, предоставленных для объектов капитального строительства (за исключением объектов жилищного строительства), в отношении которых с даты принятия решения о предоставлении земельного участка или подписания протокола о результатах торгов (конкурсов, аукци-онов) не было получено разрешение на ввод в эксплуатацию в течение 5 лет</t>
  </si>
  <si>
    <t>подпрограмма 8.4 «Благоустройство и охрана окружающей среды города Можги» - по результатам проведенной оценки значение эффективности реализации муниципальной программы составило 0,73, что означает неудовлетворительный  уровень эффективности реализации муниципальной подпрограммы;</t>
  </si>
  <si>
    <t>подпрограмма 8.2 «Содержание и развитие коммунальной инфраструктуры» - по результатам проведенной оценки значение эффективности реализации муниципальной программы составило 0,55, что означает неудовлетворительный уровень эффективности реализации муниципальной подпрограммы;</t>
  </si>
  <si>
    <t>подпрограмма 8.5 «Дорожное хозяйство и транспортное обслуживание на территоррии муниципального образования «Город Можга» - по результатам проведенной оценки значение эффективности реализации муниципальной программы составило 0,42, что означает неудовлетворительный уровень эффективности реализации муниципальной подпрограммы.</t>
  </si>
  <si>
    <t>программа «Городское хозяйство» в муниципальном образовании «Город Можга» на 2015-2024 годы» - по результатам проведенной оценки значение эффективности реализации муниципальной программы составило 0,42, что означает неудовлетворительный уровень эффективности реализации муниципальной программы;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</si>
</sst>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333333"/>
      <name val="Times New Roman"/>
      <family val="1"/>
      <charset val="204"/>
    </font>
    <font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3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indent="15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0" fontId="11" fillId="0" borderId="0" xfId="0" applyFont="1" applyBorder="1" applyAlignment="1">
      <alignment vertical="center"/>
    </xf>
    <xf numFmtId="0" fontId="20" fillId="0" borderId="1" xfId="0" applyFont="1" applyBorder="1"/>
    <xf numFmtId="0" fontId="10" fillId="0" borderId="0" xfId="0" applyFont="1" applyAlignment="1">
      <alignment vertical="center"/>
    </xf>
    <xf numFmtId="0" fontId="18" fillId="0" borderId="0" xfId="0" applyFont="1"/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/>
    <xf numFmtId="2" fontId="4" fillId="0" borderId="2" xfId="0" applyNumberFormat="1" applyFont="1" applyBorder="1" applyAlignment="1">
      <alignment horizontal="center" vertical="center" wrapText="1"/>
    </xf>
    <xf numFmtId="0" fontId="0" fillId="0" borderId="1" xfId="0" applyFill="1" applyBorder="1"/>
    <xf numFmtId="0" fontId="4" fillId="0" borderId="2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0" fillId="0" borderId="2" xfId="0" applyFill="1" applyBorder="1"/>
    <xf numFmtId="49" fontId="5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0" fillId="0" borderId="8" xfId="0" applyFill="1" applyBorder="1"/>
    <xf numFmtId="0" fontId="20" fillId="0" borderId="2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0" fillId="0" borderId="6" xfId="0" applyFill="1" applyBorder="1"/>
    <xf numFmtId="0" fontId="0" fillId="0" borderId="0" xfId="0" applyFill="1"/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0" xfId="0" applyFont="1" applyFill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2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indent="1"/>
    </xf>
    <xf numFmtId="0" fontId="15" fillId="0" borderId="1" xfId="0" applyFont="1" applyFill="1" applyBorder="1" applyAlignment="1">
      <alignment vertical="center"/>
    </xf>
    <xf numFmtId="0" fontId="20" fillId="0" borderId="1" xfId="0" applyFont="1" applyFill="1" applyBorder="1"/>
    <xf numFmtId="0" fontId="19" fillId="0" borderId="1" xfId="0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0" fillId="0" borderId="1" xfId="0" applyBorder="1" applyAlignment="1">
      <alignment horizontal="center"/>
    </xf>
    <xf numFmtId="0" fontId="16" fillId="4" borderId="1" xfId="0" applyFont="1" applyFill="1" applyBorder="1" applyAlignment="1">
      <alignment vertical="center" wrapText="1"/>
    </xf>
    <xf numFmtId="0" fontId="17" fillId="4" borderId="1" xfId="0" applyFont="1" applyFill="1" applyBorder="1" applyAlignment="1">
      <alignment horizontal="center" vertical="center"/>
    </xf>
    <xf numFmtId="49" fontId="17" fillId="4" borderId="1" xfId="0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justify" vertical="center" wrapText="1"/>
    </xf>
    <xf numFmtId="2" fontId="16" fillId="4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justify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0" fillId="0" borderId="0" xfId="0" applyNumberForma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Alignment="1">
      <alignment horizontal="center"/>
    </xf>
    <xf numFmtId="2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1" applyFont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2" fillId="0" borderId="0" xfId="1" applyFont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0" xfId="1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Alignment="1">
      <alignment horizontal="justify" vertical="center" wrapText="1"/>
    </xf>
    <xf numFmtId="0" fontId="12" fillId="0" borderId="0" xfId="0" applyFont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678180</xdr:colOff>
      <xdr:row>10</xdr:row>
      <xdr:rowOff>133350</xdr:rowOff>
    </xdr:from>
    <xdr:ext cx="914400" cy="264560"/>
    <xdr:sp macro="" textlink="">
      <xdr:nvSpPr>
        <xdr:cNvPr id="12" name="TextBox 11"/>
        <xdr:cNvSpPr txBox="1"/>
      </xdr:nvSpPr>
      <xdr:spPr>
        <a:xfrm>
          <a:off x="4328160" y="232791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678180</xdr:colOff>
      <xdr:row>11</xdr:row>
      <xdr:rowOff>133350</xdr:rowOff>
    </xdr:from>
    <xdr:ext cx="914400" cy="264560"/>
    <xdr:sp macro="" textlink="">
      <xdr:nvSpPr>
        <xdr:cNvPr id="3" name="TextBox 2"/>
        <xdr:cNvSpPr txBox="1"/>
      </xdr:nvSpPr>
      <xdr:spPr>
        <a:xfrm>
          <a:off x="4335780" y="273939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678180</xdr:colOff>
      <xdr:row>12</xdr:row>
      <xdr:rowOff>133350</xdr:rowOff>
    </xdr:from>
    <xdr:ext cx="914400" cy="264560"/>
    <xdr:sp macro="" textlink="">
      <xdr:nvSpPr>
        <xdr:cNvPr id="4" name="TextBox 3"/>
        <xdr:cNvSpPr txBox="1"/>
      </xdr:nvSpPr>
      <xdr:spPr>
        <a:xfrm>
          <a:off x="4335780" y="273939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678180</xdr:colOff>
      <xdr:row>13</xdr:row>
      <xdr:rowOff>133350</xdr:rowOff>
    </xdr:from>
    <xdr:ext cx="914400" cy="264560"/>
    <xdr:sp macro="" textlink="">
      <xdr:nvSpPr>
        <xdr:cNvPr id="5" name="TextBox 4"/>
        <xdr:cNvSpPr txBox="1"/>
      </xdr:nvSpPr>
      <xdr:spPr>
        <a:xfrm>
          <a:off x="4335780" y="278511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678180</xdr:colOff>
      <xdr:row>14</xdr:row>
      <xdr:rowOff>133350</xdr:rowOff>
    </xdr:from>
    <xdr:ext cx="914400" cy="264560"/>
    <xdr:sp macro="" textlink="">
      <xdr:nvSpPr>
        <xdr:cNvPr id="6" name="TextBox 5"/>
        <xdr:cNvSpPr txBox="1"/>
      </xdr:nvSpPr>
      <xdr:spPr>
        <a:xfrm>
          <a:off x="4335780" y="270891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678180</xdr:colOff>
      <xdr:row>14</xdr:row>
      <xdr:rowOff>133350</xdr:rowOff>
    </xdr:from>
    <xdr:ext cx="914400" cy="264560"/>
    <xdr:sp macro="" textlink="">
      <xdr:nvSpPr>
        <xdr:cNvPr id="7" name="TextBox 6"/>
        <xdr:cNvSpPr txBox="1"/>
      </xdr:nvSpPr>
      <xdr:spPr>
        <a:xfrm>
          <a:off x="4335780" y="7795683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678180</xdr:colOff>
      <xdr:row>11</xdr:row>
      <xdr:rowOff>133350</xdr:rowOff>
    </xdr:from>
    <xdr:ext cx="914400" cy="264560"/>
    <xdr:sp macro="" textlink="">
      <xdr:nvSpPr>
        <xdr:cNvPr id="8" name="TextBox 7"/>
        <xdr:cNvSpPr txBox="1"/>
      </xdr:nvSpPr>
      <xdr:spPr>
        <a:xfrm>
          <a:off x="4335780" y="7795683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678180</xdr:colOff>
      <xdr:row>10</xdr:row>
      <xdr:rowOff>133350</xdr:rowOff>
    </xdr:from>
    <xdr:ext cx="914400" cy="264560"/>
    <xdr:sp macro="" textlink="">
      <xdr:nvSpPr>
        <xdr:cNvPr id="9" name="TextBox 8"/>
        <xdr:cNvSpPr txBox="1"/>
      </xdr:nvSpPr>
      <xdr:spPr>
        <a:xfrm>
          <a:off x="4335780" y="27241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678180</xdr:colOff>
      <xdr:row>14</xdr:row>
      <xdr:rowOff>133350</xdr:rowOff>
    </xdr:from>
    <xdr:ext cx="914400" cy="264560"/>
    <xdr:sp macro="" textlink="">
      <xdr:nvSpPr>
        <xdr:cNvPr id="10" name="TextBox 9"/>
        <xdr:cNvSpPr txBox="1"/>
      </xdr:nvSpPr>
      <xdr:spPr>
        <a:xfrm>
          <a:off x="4335780" y="10674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1C534AC1618B38338B7138DDEB14344F59B417381706259B468524054C32ECBB30FCA5546109B5D4A4FB36DK7O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16DK7O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66DK4O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16DK3O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opLeftCell="B40" workbookViewId="0">
      <selection activeCell="F17" sqref="F17"/>
    </sheetView>
  </sheetViews>
  <sheetFormatPr defaultRowHeight="14.4" x14ac:dyDescent="0.3"/>
  <cols>
    <col min="1" max="1" width="7.33203125" customWidth="1"/>
    <col min="2" max="2" width="7.5546875" customWidth="1"/>
    <col min="3" max="3" width="6.33203125" customWidth="1"/>
    <col min="4" max="4" width="37" customWidth="1"/>
    <col min="12" max="12" width="17.5546875" customWidth="1"/>
  </cols>
  <sheetData>
    <row r="1" spans="1:13" ht="23.4" customHeight="1" x14ac:dyDescent="0.3">
      <c r="L1" s="3" t="s">
        <v>13</v>
      </c>
    </row>
    <row r="2" spans="1:13" ht="52.2" customHeight="1" x14ac:dyDescent="0.3">
      <c r="H2" s="4" t="s">
        <v>14</v>
      </c>
      <c r="I2" s="196" t="s">
        <v>14</v>
      </c>
      <c r="J2" s="196"/>
      <c r="K2" s="196"/>
      <c r="L2" s="196"/>
    </row>
    <row r="3" spans="1:13" ht="14.4" customHeight="1" x14ac:dyDescent="0.3"/>
    <row r="4" spans="1:13" ht="15.6" x14ac:dyDescent="0.3">
      <c r="A4" s="197" t="s">
        <v>15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</row>
    <row r="5" spans="1:13" ht="15.6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3" ht="15.6" customHeight="1" x14ac:dyDescent="0.3">
      <c r="A6" s="201" t="s">
        <v>16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</row>
    <row r="7" spans="1:13" ht="15.6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3" ht="15.6" x14ac:dyDescent="0.3">
      <c r="A8" s="202" t="s">
        <v>17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</row>
    <row r="9" spans="1:13" ht="15.6" x14ac:dyDescent="0.3">
      <c r="A9" s="193" t="s">
        <v>366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</row>
    <row r="10" spans="1:13" ht="15.6" x14ac:dyDescent="0.3">
      <c r="A10" s="5"/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3" ht="31.2" customHeight="1" x14ac:dyDescent="0.3">
      <c r="A11" s="5"/>
      <c r="B11" s="8" t="s">
        <v>18</v>
      </c>
      <c r="C11" s="8"/>
      <c r="D11" s="8"/>
      <c r="E11" s="194" t="s">
        <v>110</v>
      </c>
      <c r="F11" s="194"/>
      <c r="G11" s="194"/>
      <c r="H11" s="194"/>
      <c r="I11" s="194"/>
      <c r="J11" s="194"/>
      <c r="K11" s="194"/>
      <c r="L11" s="194"/>
    </row>
    <row r="12" spans="1:13" ht="15.6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3" ht="85.2" customHeight="1" x14ac:dyDescent="0.3">
      <c r="A13" s="200" t="s">
        <v>0</v>
      </c>
      <c r="B13" s="200"/>
      <c r="C13" s="200" t="s">
        <v>1</v>
      </c>
      <c r="D13" s="200" t="s">
        <v>2</v>
      </c>
      <c r="E13" s="200" t="s">
        <v>3</v>
      </c>
      <c r="F13" s="198" t="s">
        <v>4</v>
      </c>
      <c r="G13" s="198"/>
      <c r="H13" s="198"/>
      <c r="I13" s="198" t="s">
        <v>5</v>
      </c>
      <c r="J13" s="198" t="s">
        <v>6</v>
      </c>
      <c r="K13" s="199" t="s">
        <v>7</v>
      </c>
      <c r="L13" s="198" t="s">
        <v>8</v>
      </c>
      <c r="M13" s="1"/>
    </row>
    <row r="14" spans="1:13" ht="46.2" customHeight="1" x14ac:dyDescent="0.3">
      <c r="A14" s="200"/>
      <c r="B14" s="200"/>
      <c r="C14" s="200"/>
      <c r="D14" s="200"/>
      <c r="E14" s="200"/>
      <c r="F14" s="198" t="s">
        <v>9</v>
      </c>
      <c r="G14" s="198" t="s">
        <v>10</v>
      </c>
      <c r="H14" s="198" t="s">
        <v>82</v>
      </c>
      <c r="I14" s="198"/>
      <c r="J14" s="198"/>
      <c r="K14" s="199"/>
      <c r="L14" s="198"/>
      <c r="M14" s="1"/>
    </row>
    <row r="15" spans="1:13" ht="19.2" customHeight="1" x14ac:dyDescent="0.3">
      <c r="A15" s="2" t="s">
        <v>11</v>
      </c>
      <c r="B15" s="2" t="s">
        <v>12</v>
      </c>
      <c r="C15" s="200"/>
      <c r="D15" s="200"/>
      <c r="E15" s="200"/>
      <c r="F15" s="198"/>
      <c r="G15" s="198"/>
      <c r="H15" s="198"/>
      <c r="I15" s="198"/>
      <c r="J15" s="198"/>
      <c r="K15" s="199"/>
      <c r="L15" s="198"/>
      <c r="M15" s="1"/>
    </row>
    <row r="16" spans="1:13" x14ac:dyDescent="0.3">
      <c r="A16" s="37"/>
      <c r="B16" s="37"/>
      <c r="C16" s="38"/>
      <c r="D16" s="195" t="s">
        <v>126</v>
      </c>
      <c r="E16" s="195"/>
      <c r="F16" s="195"/>
      <c r="G16" s="195"/>
      <c r="H16" s="195"/>
      <c r="I16" s="195"/>
      <c r="J16" s="195"/>
      <c r="K16" s="195"/>
      <c r="L16" s="195"/>
      <c r="M16" s="1"/>
    </row>
    <row r="17" spans="1:13" ht="34.200000000000003" customHeight="1" x14ac:dyDescent="0.3">
      <c r="A17" s="185" t="s">
        <v>111</v>
      </c>
      <c r="B17" s="190">
        <v>1</v>
      </c>
      <c r="C17" s="9">
        <v>1</v>
      </c>
      <c r="D17" s="81" t="s">
        <v>87</v>
      </c>
      <c r="E17" s="172" t="s">
        <v>88</v>
      </c>
      <c r="F17" s="180">
        <v>1</v>
      </c>
      <c r="G17" s="180">
        <v>1</v>
      </c>
      <c r="H17" s="180">
        <v>1</v>
      </c>
      <c r="I17" s="34">
        <v>0</v>
      </c>
      <c r="J17" s="82">
        <v>100</v>
      </c>
      <c r="K17" s="82">
        <v>1</v>
      </c>
      <c r="L17" s="83" t="s">
        <v>114</v>
      </c>
      <c r="M17" s="1"/>
    </row>
    <row r="18" spans="1:13" ht="40.799999999999997" customHeight="1" x14ac:dyDescent="0.3">
      <c r="A18" s="185"/>
      <c r="B18" s="191"/>
      <c r="C18" s="9">
        <v>2</v>
      </c>
      <c r="D18" s="81" t="s">
        <v>90</v>
      </c>
      <c r="E18" s="172" t="s">
        <v>91</v>
      </c>
      <c r="F18" s="128">
        <v>22.37</v>
      </c>
      <c r="G18" s="128">
        <v>21.98</v>
      </c>
      <c r="H18" s="128">
        <v>22.9</v>
      </c>
      <c r="I18" s="34">
        <f>H18-G18</f>
        <v>0.91999999999999815</v>
      </c>
      <c r="J18" s="82">
        <f>H18/G18*100</f>
        <v>104.18562329390355</v>
      </c>
      <c r="K18" s="34">
        <f>G18/H18</f>
        <v>0.95982532751091709</v>
      </c>
      <c r="L18" s="83" t="s">
        <v>328</v>
      </c>
      <c r="M18" s="1"/>
    </row>
    <row r="19" spans="1:13" ht="45" customHeight="1" x14ac:dyDescent="0.3">
      <c r="A19" s="185"/>
      <c r="B19" s="191"/>
      <c r="C19" s="9">
        <v>3</v>
      </c>
      <c r="D19" s="81" t="s">
        <v>106</v>
      </c>
      <c r="E19" s="172" t="s">
        <v>91</v>
      </c>
      <c r="F19" s="34">
        <v>0.32</v>
      </c>
      <c r="G19" s="128">
        <v>0.44</v>
      </c>
      <c r="H19" s="34">
        <v>0.37</v>
      </c>
      <c r="I19" s="34">
        <f>H19-G19</f>
        <v>-7.0000000000000007E-2</v>
      </c>
      <c r="J19" s="82">
        <f>H19/G19*100</f>
        <v>84.090909090909093</v>
      </c>
      <c r="K19" s="82">
        <f>H19/G19</f>
        <v>0.84090909090909094</v>
      </c>
      <c r="L19" s="83" t="s">
        <v>328</v>
      </c>
      <c r="M19" s="1"/>
    </row>
    <row r="20" spans="1:13" ht="91.2" customHeight="1" x14ac:dyDescent="0.3">
      <c r="A20" s="185"/>
      <c r="B20" s="191"/>
      <c r="C20" s="9">
        <v>4</v>
      </c>
      <c r="D20" s="35" t="s">
        <v>386</v>
      </c>
      <c r="E20" s="172" t="s">
        <v>91</v>
      </c>
      <c r="F20" s="34">
        <v>0</v>
      </c>
      <c r="G20" s="128">
        <v>0</v>
      </c>
      <c r="H20" s="34">
        <v>0</v>
      </c>
      <c r="I20" s="34">
        <v>0</v>
      </c>
      <c r="J20" s="82">
        <v>0</v>
      </c>
      <c r="K20" s="82">
        <v>0</v>
      </c>
      <c r="L20" s="181" t="s">
        <v>367</v>
      </c>
      <c r="M20" s="1"/>
    </row>
    <row r="21" spans="1:13" ht="108" customHeight="1" x14ac:dyDescent="0.3">
      <c r="A21" s="185"/>
      <c r="B21" s="191"/>
      <c r="C21" s="9">
        <v>5</v>
      </c>
      <c r="D21" s="35" t="s">
        <v>387</v>
      </c>
      <c r="E21" s="172" t="s">
        <v>91</v>
      </c>
      <c r="F21" s="34">
        <v>0</v>
      </c>
      <c r="G21" s="34">
        <v>0</v>
      </c>
      <c r="H21" s="34">
        <v>0</v>
      </c>
      <c r="I21" s="34">
        <v>0</v>
      </c>
      <c r="J21" s="82">
        <v>0</v>
      </c>
      <c r="K21" s="82">
        <v>0</v>
      </c>
      <c r="L21" s="181" t="s">
        <v>367</v>
      </c>
      <c r="M21" s="1"/>
    </row>
    <row r="22" spans="1:13" ht="45" customHeight="1" x14ac:dyDescent="0.3">
      <c r="A22" s="185"/>
      <c r="B22" s="192"/>
      <c r="C22" s="9">
        <v>6</v>
      </c>
      <c r="D22" s="35" t="s">
        <v>107</v>
      </c>
      <c r="E22" s="172" t="s">
        <v>92</v>
      </c>
      <c r="F22" s="128">
        <v>0</v>
      </c>
      <c r="G22" s="128">
        <v>0</v>
      </c>
      <c r="H22" s="128">
        <v>0</v>
      </c>
      <c r="I22" s="34">
        <v>0</v>
      </c>
      <c r="J22" s="82">
        <v>0</v>
      </c>
      <c r="K22" s="82">
        <v>0</v>
      </c>
      <c r="L22" s="181" t="s">
        <v>367</v>
      </c>
      <c r="M22" s="1"/>
    </row>
    <row r="23" spans="1:13" ht="14.4" customHeight="1" x14ac:dyDescent="0.3">
      <c r="A23" s="44"/>
      <c r="B23" s="14"/>
      <c r="C23" s="9"/>
      <c r="D23" s="184" t="s">
        <v>125</v>
      </c>
      <c r="E23" s="184"/>
      <c r="F23" s="184"/>
      <c r="G23" s="184"/>
      <c r="H23" s="184"/>
      <c r="I23" s="184"/>
      <c r="J23" s="184"/>
      <c r="K23" s="184"/>
      <c r="L23" s="184"/>
    </row>
    <row r="24" spans="1:13" ht="40.799999999999997" customHeight="1" x14ac:dyDescent="0.3">
      <c r="A24" s="187" t="s">
        <v>111</v>
      </c>
      <c r="B24" s="190">
        <v>2</v>
      </c>
      <c r="C24" s="21">
        <v>1</v>
      </c>
      <c r="D24" s="35" t="s">
        <v>112</v>
      </c>
      <c r="E24" s="45" t="s">
        <v>113</v>
      </c>
      <c r="F24" s="128">
        <v>73</v>
      </c>
      <c r="G24" s="128">
        <v>73.5</v>
      </c>
      <c r="H24" s="128">
        <v>75</v>
      </c>
      <c r="I24" s="34">
        <f t="shared" ref="I24:I32" si="0">H24-G24</f>
        <v>1.5</v>
      </c>
      <c r="J24" s="82">
        <f>G24/H24*100</f>
        <v>98</v>
      </c>
      <c r="K24" s="34">
        <f>G24/H24</f>
        <v>0.98</v>
      </c>
      <c r="L24" s="83" t="s">
        <v>328</v>
      </c>
    </row>
    <row r="25" spans="1:13" ht="38.4" customHeight="1" x14ac:dyDescent="0.3">
      <c r="A25" s="188"/>
      <c r="B25" s="191"/>
      <c r="C25" s="21">
        <v>2</v>
      </c>
      <c r="D25" s="162" t="s">
        <v>115</v>
      </c>
      <c r="E25" s="45" t="s">
        <v>116</v>
      </c>
      <c r="F25" s="180">
        <v>41</v>
      </c>
      <c r="G25" s="180">
        <v>0</v>
      </c>
      <c r="H25" s="180">
        <v>40</v>
      </c>
      <c r="I25" s="34">
        <f t="shared" si="0"/>
        <v>40</v>
      </c>
      <c r="J25" s="82">
        <v>0</v>
      </c>
      <c r="K25" s="34">
        <f>G25/H25</f>
        <v>0</v>
      </c>
      <c r="L25" s="83" t="s">
        <v>328</v>
      </c>
    </row>
    <row r="26" spans="1:13" ht="37.799999999999997" customHeight="1" x14ac:dyDescent="0.3">
      <c r="A26" s="188"/>
      <c r="B26" s="191"/>
      <c r="C26" s="21">
        <v>3</v>
      </c>
      <c r="D26" s="84" t="s">
        <v>117</v>
      </c>
      <c r="E26" s="45" t="s">
        <v>113</v>
      </c>
      <c r="F26" s="34">
        <v>86.5</v>
      </c>
      <c r="G26" s="128">
        <v>79</v>
      </c>
      <c r="H26" s="34">
        <v>85</v>
      </c>
      <c r="I26" s="34">
        <f t="shared" si="0"/>
        <v>6</v>
      </c>
      <c r="J26" s="82">
        <f>G26/H26*100</f>
        <v>92.941176470588232</v>
      </c>
      <c r="K26" s="34">
        <f>G26/H26</f>
        <v>0.92941176470588238</v>
      </c>
      <c r="L26" s="83" t="s">
        <v>328</v>
      </c>
    </row>
    <row r="27" spans="1:13" ht="36" customHeight="1" x14ac:dyDescent="0.3">
      <c r="A27" s="188"/>
      <c r="B27" s="191"/>
      <c r="C27" s="21">
        <v>4</v>
      </c>
      <c r="D27" s="35" t="s">
        <v>118</v>
      </c>
      <c r="E27" s="45" t="s">
        <v>116</v>
      </c>
      <c r="F27" s="182">
        <v>166</v>
      </c>
      <c r="G27" s="180">
        <v>99</v>
      </c>
      <c r="H27" s="182">
        <v>202</v>
      </c>
      <c r="I27" s="34">
        <f t="shared" si="0"/>
        <v>103</v>
      </c>
      <c r="J27" s="82">
        <f>G27/H27*100</f>
        <v>49.009900990099013</v>
      </c>
      <c r="K27" s="34">
        <f>F27/H27</f>
        <v>0.82178217821782173</v>
      </c>
      <c r="L27" s="83" t="s">
        <v>328</v>
      </c>
    </row>
    <row r="28" spans="1:13" ht="55.8" customHeight="1" x14ac:dyDescent="0.3">
      <c r="A28" s="188"/>
      <c r="B28" s="191"/>
      <c r="C28" s="21">
        <v>5</v>
      </c>
      <c r="D28" s="35" t="s">
        <v>119</v>
      </c>
      <c r="E28" s="45" t="s">
        <v>113</v>
      </c>
      <c r="F28" s="34">
        <v>18</v>
      </c>
      <c r="G28" s="34">
        <v>1</v>
      </c>
      <c r="H28" s="34">
        <v>14</v>
      </c>
      <c r="I28" s="34">
        <f t="shared" si="0"/>
        <v>13</v>
      </c>
      <c r="J28" s="82">
        <f>H28/G28*100</f>
        <v>1400</v>
      </c>
      <c r="K28" s="82">
        <v>1</v>
      </c>
      <c r="L28" s="83" t="s">
        <v>328</v>
      </c>
    </row>
    <row r="29" spans="1:13" ht="40.200000000000003" customHeight="1" x14ac:dyDescent="0.3">
      <c r="A29" s="188"/>
      <c r="B29" s="191"/>
      <c r="C29" s="86">
        <v>6</v>
      </c>
      <c r="D29" s="163" t="s">
        <v>120</v>
      </c>
      <c r="E29" s="54" t="s">
        <v>113</v>
      </c>
      <c r="F29" s="128">
        <v>63.6</v>
      </c>
      <c r="G29" s="183">
        <v>66.5</v>
      </c>
      <c r="H29" s="128">
        <v>67</v>
      </c>
      <c r="I29" s="34">
        <f t="shared" si="0"/>
        <v>0.5</v>
      </c>
      <c r="J29" s="82">
        <f>G29/H29*100</f>
        <v>99.253731343283576</v>
      </c>
      <c r="K29" s="34">
        <f>F29/H29</f>
        <v>0.94925373134328361</v>
      </c>
      <c r="L29" s="83" t="s">
        <v>328</v>
      </c>
    </row>
    <row r="30" spans="1:13" ht="39" customHeight="1" x14ac:dyDescent="0.3">
      <c r="A30" s="188"/>
      <c r="B30" s="191"/>
      <c r="C30" s="21">
        <v>7</v>
      </c>
      <c r="D30" s="46" t="s">
        <v>121</v>
      </c>
      <c r="E30" s="45" t="s">
        <v>116</v>
      </c>
      <c r="F30" s="180">
        <v>619</v>
      </c>
      <c r="G30" s="180">
        <v>605</v>
      </c>
      <c r="H30" s="180">
        <v>527</v>
      </c>
      <c r="I30" s="34">
        <f t="shared" si="0"/>
        <v>-78</v>
      </c>
      <c r="J30" s="82">
        <f>G30/H30*100</f>
        <v>114.80075901328273</v>
      </c>
      <c r="K30" s="82">
        <v>1</v>
      </c>
      <c r="L30" s="83" t="s">
        <v>114</v>
      </c>
    </row>
    <row r="31" spans="1:13" ht="38.4" customHeight="1" x14ac:dyDescent="0.3">
      <c r="A31" s="188"/>
      <c r="B31" s="191"/>
      <c r="C31" s="21">
        <v>8</v>
      </c>
      <c r="D31" s="84" t="s">
        <v>122</v>
      </c>
      <c r="E31" s="54" t="s">
        <v>113</v>
      </c>
      <c r="F31" s="128">
        <v>100</v>
      </c>
      <c r="G31" s="128">
        <v>100</v>
      </c>
      <c r="H31" s="128">
        <v>0</v>
      </c>
      <c r="I31" s="34">
        <f t="shared" si="0"/>
        <v>-100</v>
      </c>
      <c r="J31" s="82">
        <f t="shared" ref="J31:J32" si="1">H31/G31*100</f>
        <v>0</v>
      </c>
      <c r="K31" s="82">
        <f t="shared" ref="K31" si="2">H31/G31</f>
        <v>0</v>
      </c>
      <c r="L31" s="83" t="s">
        <v>328</v>
      </c>
    </row>
    <row r="32" spans="1:13" ht="161.4" customHeight="1" x14ac:dyDescent="0.3">
      <c r="A32" s="189"/>
      <c r="B32" s="192"/>
      <c r="C32" s="21">
        <v>9</v>
      </c>
      <c r="D32" s="84" t="s">
        <v>123</v>
      </c>
      <c r="E32" s="45" t="s">
        <v>113</v>
      </c>
      <c r="F32" s="128">
        <v>88.9</v>
      </c>
      <c r="G32" s="128">
        <v>90</v>
      </c>
      <c r="H32" s="128">
        <v>87.5</v>
      </c>
      <c r="I32" s="34">
        <f t="shared" si="0"/>
        <v>-2.5</v>
      </c>
      <c r="J32" s="82">
        <f t="shared" si="1"/>
        <v>97.222222222222214</v>
      </c>
      <c r="K32" s="34">
        <f>H32/G32</f>
        <v>0.97222222222222221</v>
      </c>
      <c r="L32" s="83" t="s">
        <v>328</v>
      </c>
    </row>
    <row r="33" spans="1:12" ht="18" customHeight="1" x14ac:dyDescent="0.3">
      <c r="A33" s="47"/>
      <c r="B33" s="47"/>
      <c r="C33" s="21"/>
      <c r="D33" s="184" t="s">
        <v>124</v>
      </c>
      <c r="E33" s="184"/>
      <c r="F33" s="184"/>
      <c r="G33" s="184"/>
      <c r="H33" s="184"/>
      <c r="I33" s="184"/>
      <c r="J33" s="184"/>
      <c r="K33" s="184"/>
      <c r="L33" s="184"/>
    </row>
    <row r="34" spans="1:12" ht="79.2" customHeight="1" x14ac:dyDescent="0.3">
      <c r="A34" s="185" t="s">
        <v>111</v>
      </c>
      <c r="B34" s="186">
        <v>3</v>
      </c>
      <c r="C34" s="21">
        <v>1</v>
      </c>
      <c r="D34" s="35" t="s">
        <v>127</v>
      </c>
      <c r="E34" s="45" t="s">
        <v>113</v>
      </c>
      <c r="F34" s="128">
        <v>100</v>
      </c>
      <c r="G34" s="128">
        <v>100</v>
      </c>
      <c r="H34" s="128">
        <v>100</v>
      </c>
      <c r="I34" s="34">
        <f t="shared" ref="I34:K37" si="3">H34-G34</f>
        <v>0</v>
      </c>
      <c r="J34" s="82">
        <f t="shared" ref="J34:J35" si="4">H34/G34*100</f>
        <v>100</v>
      </c>
      <c r="K34" s="82">
        <f>H34/G34</f>
        <v>1</v>
      </c>
      <c r="L34" s="83" t="s">
        <v>114</v>
      </c>
    </row>
    <row r="35" spans="1:12" ht="40.200000000000003" customHeight="1" x14ac:dyDescent="0.3">
      <c r="A35" s="185"/>
      <c r="B35" s="186"/>
      <c r="C35" s="21">
        <v>2</v>
      </c>
      <c r="D35" s="164" t="s">
        <v>128</v>
      </c>
      <c r="E35" s="45" t="s">
        <v>116</v>
      </c>
      <c r="F35" s="180">
        <v>1</v>
      </c>
      <c r="G35" s="180">
        <v>20</v>
      </c>
      <c r="H35" s="34">
        <v>0</v>
      </c>
      <c r="I35" s="34">
        <f t="shared" si="3"/>
        <v>-20</v>
      </c>
      <c r="J35" s="82">
        <f t="shared" si="4"/>
        <v>0</v>
      </c>
      <c r="K35" s="34">
        <f>H35/F35</f>
        <v>0</v>
      </c>
      <c r="L35" s="83" t="s">
        <v>328</v>
      </c>
    </row>
    <row r="36" spans="1:12" ht="38.4" customHeight="1" x14ac:dyDescent="0.3">
      <c r="A36" s="185"/>
      <c r="B36" s="186"/>
      <c r="C36" s="21">
        <v>3</v>
      </c>
      <c r="D36" s="84" t="s">
        <v>129</v>
      </c>
      <c r="E36" s="45" t="s">
        <v>116</v>
      </c>
      <c r="F36" s="34">
        <v>0</v>
      </c>
      <c r="G36" s="128">
        <v>0</v>
      </c>
      <c r="H36" s="34">
        <v>0</v>
      </c>
      <c r="I36" s="34">
        <f t="shared" si="3"/>
        <v>0</v>
      </c>
      <c r="J36" s="34">
        <f t="shared" si="3"/>
        <v>0</v>
      </c>
      <c r="K36" s="34">
        <f t="shared" si="3"/>
        <v>0</v>
      </c>
      <c r="L36" s="165" t="s">
        <v>367</v>
      </c>
    </row>
    <row r="37" spans="1:12" ht="42" customHeight="1" x14ac:dyDescent="0.3">
      <c r="A37" s="185"/>
      <c r="B37" s="186"/>
      <c r="C37" s="154">
        <v>4</v>
      </c>
      <c r="D37" s="35" t="s">
        <v>130</v>
      </c>
      <c r="E37" s="45" t="s">
        <v>131</v>
      </c>
      <c r="F37" s="34">
        <v>0</v>
      </c>
      <c r="G37" s="128">
        <v>0</v>
      </c>
      <c r="H37" s="34">
        <v>0</v>
      </c>
      <c r="I37" s="34">
        <f t="shared" si="3"/>
        <v>0</v>
      </c>
      <c r="J37" s="34">
        <f t="shared" si="3"/>
        <v>0</v>
      </c>
      <c r="K37" s="34">
        <f t="shared" si="3"/>
        <v>0</v>
      </c>
      <c r="L37" s="165" t="s">
        <v>367</v>
      </c>
    </row>
    <row r="38" spans="1:12" ht="23.4" customHeight="1" x14ac:dyDescent="0.3">
      <c r="A38" s="44"/>
      <c r="B38" s="14"/>
      <c r="C38" s="53"/>
      <c r="D38" s="184" t="s">
        <v>137</v>
      </c>
      <c r="E38" s="184"/>
      <c r="F38" s="184"/>
      <c r="G38" s="184"/>
      <c r="H38" s="184"/>
      <c r="I38" s="184"/>
      <c r="J38" s="184"/>
      <c r="K38" s="184"/>
      <c r="L38" s="184"/>
    </row>
    <row r="39" spans="1:12" ht="31.8" customHeight="1" x14ac:dyDescent="0.3">
      <c r="A39" s="185" t="s">
        <v>111</v>
      </c>
      <c r="B39" s="186">
        <v>4</v>
      </c>
      <c r="C39" s="21">
        <v>1</v>
      </c>
      <c r="D39" s="35" t="s">
        <v>132</v>
      </c>
      <c r="E39" s="172" t="s">
        <v>133</v>
      </c>
      <c r="F39" s="128">
        <v>1000</v>
      </c>
      <c r="G39" s="128">
        <v>1000</v>
      </c>
      <c r="H39" s="128">
        <v>1000</v>
      </c>
      <c r="I39" s="34">
        <f t="shared" ref="I39:I44" si="5">H39-G39</f>
        <v>0</v>
      </c>
      <c r="J39" s="82">
        <f t="shared" ref="J39:J42" si="6">H39/G39*100</f>
        <v>100</v>
      </c>
      <c r="K39" s="82">
        <v>1</v>
      </c>
      <c r="L39" s="83" t="s">
        <v>114</v>
      </c>
    </row>
    <row r="40" spans="1:12" ht="41.4" customHeight="1" x14ac:dyDescent="0.3">
      <c r="A40" s="185"/>
      <c r="B40" s="186"/>
      <c r="C40" s="21">
        <v>2</v>
      </c>
      <c r="D40" s="85" t="s">
        <v>381</v>
      </c>
      <c r="E40" s="45" t="s">
        <v>113</v>
      </c>
      <c r="F40" s="128">
        <v>80.7</v>
      </c>
      <c r="G40" s="180">
        <v>100</v>
      </c>
      <c r="H40" s="128">
        <v>93.4</v>
      </c>
      <c r="I40" s="34">
        <f t="shared" si="5"/>
        <v>-6.5999999999999943</v>
      </c>
      <c r="J40" s="82">
        <f t="shared" si="6"/>
        <v>93.4</v>
      </c>
      <c r="K40" s="82">
        <f>H40/G40</f>
        <v>0.93400000000000005</v>
      </c>
      <c r="L40" s="83" t="s">
        <v>328</v>
      </c>
    </row>
    <row r="41" spans="1:12" ht="40.200000000000003" customHeight="1" x14ac:dyDescent="0.3">
      <c r="A41" s="185"/>
      <c r="B41" s="186"/>
      <c r="C41" s="21">
        <v>3</v>
      </c>
      <c r="D41" s="84" t="s">
        <v>134</v>
      </c>
      <c r="E41" s="45" t="s">
        <v>113</v>
      </c>
      <c r="F41" s="128">
        <v>100</v>
      </c>
      <c r="G41" s="128">
        <v>100</v>
      </c>
      <c r="H41" s="128">
        <v>100</v>
      </c>
      <c r="I41" s="34">
        <f t="shared" si="5"/>
        <v>0</v>
      </c>
      <c r="J41" s="82">
        <f t="shared" si="6"/>
        <v>100</v>
      </c>
      <c r="K41" s="82">
        <f>H41/G41</f>
        <v>1</v>
      </c>
      <c r="L41" s="83" t="s">
        <v>114</v>
      </c>
    </row>
    <row r="42" spans="1:12" ht="47.4" customHeight="1" x14ac:dyDescent="0.3">
      <c r="A42" s="185"/>
      <c r="B42" s="186"/>
      <c r="C42" s="21">
        <v>4</v>
      </c>
      <c r="D42" s="83" t="s">
        <v>382</v>
      </c>
      <c r="E42" s="45" t="s">
        <v>113</v>
      </c>
      <c r="F42" s="128">
        <v>100</v>
      </c>
      <c r="G42" s="128">
        <v>100</v>
      </c>
      <c r="H42" s="128">
        <v>100</v>
      </c>
      <c r="I42" s="34">
        <f t="shared" si="5"/>
        <v>0</v>
      </c>
      <c r="J42" s="82">
        <f t="shared" si="6"/>
        <v>100</v>
      </c>
      <c r="K42" s="82">
        <f>H42/G42</f>
        <v>1</v>
      </c>
      <c r="L42" s="83" t="s">
        <v>114</v>
      </c>
    </row>
    <row r="43" spans="1:12" ht="42.6" customHeight="1" x14ac:dyDescent="0.3">
      <c r="A43" s="185"/>
      <c r="B43" s="186"/>
      <c r="C43" s="21">
        <v>5</v>
      </c>
      <c r="D43" s="35" t="s">
        <v>136</v>
      </c>
      <c r="E43" s="45" t="s">
        <v>135</v>
      </c>
      <c r="F43" s="34">
        <v>25</v>
      </c>
      <c r="G43" s="128">
        <v>50</v>
      </c>
      <c r="H43" s="34">
        <v>15</v>
      </c>
      <c r="I43" s="34">
        <f t="shared" ref="I43" si="7">H43-G43</f>
        <v>-35</v>
      </c>
      <c r="J43" s="82">
        <f>H43/G43*100</f>
        <v>30</v>
      </c>
      <c r="K43" s="82">
        <f>H43/G43</f>
        <v>0.3</v>
      </c>
      <c r="L43" s="83" t="s">
        <v>328</v>
      </c>
    </row>
    <row r="44" spans="1:12" ht="43.8" customHeight="1" x14ac:dyDescent="0.3">
      <c r="A44" s="185"/>
      <c r="B44" s="186"/>
      <c r="C44" s="21">
        <v>6</v>
      </c>
      <c r="D44" s="35" t="s">
        <v>368</v>
      </c>
      <c r="E44" s="45" t="s">
        <v>135</v>
      </c>
      <c r="F44" s="34">
        <v>27</v>
      </c>
      <c r="G44" s="128">
        <v>75</v>
      </c>
      <c r="H44" s="34">
        <v>40</v>
      </c>
      <c r="I44" s="34">
        <f t="shared" si="5"/>
        <v>-35</v>
      </c>
      <c r="J44" s="82">
        <f>H44/G44*100</f>
        <v>53.333333333333336</v>
      </c>
      <c r="K44" s="82">
        <f>H44/G44</f>
        <v>0.53333333333333333</v>
      </c>
      <c r="L44" s="83" t="s">
        <v>328</v>
      </c>
    </row>
    <row r="45" spans="1:12" ht="23.4" customHeight="1" x14ac:dyDescent="0.3">
      <c r="A45" s="44"/>
      <c r="B45" s="14"/>
      <c r="C45" s="53"/>
      <c r="D45" s="184" t="s">
        <v>138</v>
      </c>
      <c r="E45" s="184"/>
      <c r="F45" s="184"/>
      <c r="G45" s="184"/>
      <c r="H45" s="184"/>
      <c r="I45" s="184"/>
      <c r="J45" s="184"/>
      <c r="K45" s="184"/>
      <c r="L45" s="184"/>
    </row>
    <row r="46" spans="1:12" ht="61.8" customHeight="1" x14ac:dyDescent="0.3">
      <c r="A46" s="185" t="s">
        <v>111</v>
      </c>
      <c r="B46" s="186">
        <v>5</v>
      </c>
      <c r="C46" s="21">
        <v>1</v>
      </c>
      <c r="D46" s="35" t="s">
        <v>139</v>
      </c>
      <c r="E46" s="45" t="s">
        <v>113</v>
      </c>
      <c r="F46" s="128">
        <v>57.7</v>
      </c>
      <c r="G46" s="128">
        <v>67</v>
      </c>
      <c r="H46" s="128">
        <v>57.3</v>
      </c>
      <c r="I46" s="34">
        <f t="shared" ref="I46:I51" si="8">H46-G46</f>
        <v>-9.7000000000000028</v>
      </c>
      <c r="J46" s="82">
        <f t="shared" ref="J46:J51" si="9">H46/G46*100</f>
        <v>85.522388059701498</v>
      </c>
      <c r="K46" s="82">
        <f>H46/G46</f>
        <v>0.85522388059701493</v>
      </c>
      <c r="L46" s="83" t="s">
        <v>328</v>
      </c>
    </row>
    <row r="47" spans="1:12" ht="36.6" customHeight="1" x14ac:dyDescent="0.3">
      <c r="A47" s="185"/>
      <c r="B47" s="186"/>
      <c r="C47" s="21">
        <v>2</v>
      </c>
      <c r="D47" s="85" t="s">
        <v>140</v>
      </c>
      <c r="E47" s="45" t="s">
        <v>141</v>
      </c>
      <c r="F47" s="128">
        <v>0</v>
      </c>
      <c r="G47" s="128">
        <v>0.6</v>
      </c>
      <c r="H47" s="128">
        <v>0</v>
      </c>
      <c r="I47" s="34">
        <f t="shared" si="8"/>
        <v>-0.6</v>
      </c>
      <c r="J47" s="34">
        <f t="shared" si="9"/>
        <v>0</v>
      </c>
      <c r="K47" s="34">
        <f>H47/G47</f>
        <v>0</v>
      </c>
      <c r="L47" s="83" t="s">
        <v>335</v>
      </c>
    </row>
    <row r="48" spans="1:12" ht="37.200000000000003" customHeight="1" x14ac:dyDescent="0.3">
      <c r="A48" s="185"/>
      <c r="B48" s="186"/>
      <c r="C48" s="21">
        <v>3</v>
      </c>
      <c r="D48" s="165" t="s">
        <v>380</v>
      </c>
      <c r="E48" s="45" t="s">
        <v>141</v>
      </c>
      <c r="F48" s="34">
        <v>8.7579999999999991</v>
      </c>
      <c r="G48" s="128">
        <v>5</v>
      </c>
      <c r="H48" s="34">
        <v>4.1459999999999999</v>
      </c>
      <c r="I48" s="34">
        <f t="shared" si="8"/>
        <v>-0.85400000000000009</v>
      </c>
      <c r="J48" s="82">
        <f t="shared" si="9"/>
        <v>82.919999999999987</v>
      </c>
      <c r="K48" s="82">
        <f>H48/G48</f>
        <v>0.82919999999999994</v>
      </c>
      <c r="L48" s="83" t="s">
        <v>335</v>
      </c>
    </row>
    <row r="49" spans="1:12" ht="36" x14ac:dyDescent="0.3">
      <c r="A49" s="185"/>
      <c r="B49" s="186"/>
      <c r="C49" s="21">
        <v>4</v>
      </c>
      <c r="D49" s="84" t="s">
        <v>142</v>
      </c>
      <c r="E49" s="45" t="s">
        <v>143</v>
      </c>
      <c r="F49" s="34">
        <v>2523.5</v>
      </c>
      <c r="G49" s="128">
        <v>3955.7</v>
      </c>
      <c r="H49" s="34">
        <v>2585.4499999999998</v>
      </c>
      <c r="I49" s="34">
        <f t="shared" si="8"/>
        <v>-1370.25</v>
      </c>
      <c r="J49" s="82">
        <f t="shared" si="9"/>
        <v>65.360113254291278</v>
      </c>
      <c r="K49" s="82">
        <f>H49/G49</f>
        <v>0.65360113254291274</v>
      </c>
      <c r="L49" s="83" t="s">
        <v>335</v>
      </c>
    </row>
    <row r="50" spans="1:12" ht="38.4" customHeight="1" x14ac:dyDescent="0.3">
      <c r="A50" s="185"/>
      <c r="B50" s="186"/>
      <c r="C50" s="21">
        <v>5</v>
      </c>
      <c r="D50" s="84" t="s">
        <v>144</v>
      </c>
      <c r="E50" s="45" t="s">
        <v>116</v>
      </c>
      <c r="F50" s="182">
        <v>357</v>
      </c>
      <c r="G50" s="180">
        <v>280</v>
      </c>
      <c r="H50" s="182">
        <v>386</v>
      </c>
      <c r="I50" s="34">
        <f t="shared" si="8"/>
        <v>106</v>
      </c>
      <c r="J50" s="82">
        <f>G50/H50*100</f>
        <v>72.538860103626945</v>
      </c>
      <c r="K50" s="82">
        <f>G50/H50</f>
        <v>0.72538860103626945</v>
      </c>
      <c r="L50" s="83" t="s">
        <v>335</v>
      </c>
    </row>
    <row r="51" spans="1:12" ht="34.799999999999997" customHeight="1" x14ac:dyDescent="0.3">
      <c r="A51" s="185"/>
      <c r="B51" s="186"/>
      <c r="C51" s="21">
        <v>6</v>
      </c>
      <c r="D51" s="35" t="s">
        <v>145</v>
      </c>
      <c r="E51" s="45" t="s">
        <v>131</v>
      </c>
      <c r="F51" s="182">
        <v>55</v>
      </c>
      <c r="G51" s="180">
        <v>12</v>
      </c>
      <c r="H51" s="182">
        <v>48</v>
      </c>
      <c r="I51" s="34">
        <f t="shared" si="8"/>
        <v>36</v>
      </c>
      <c r="J51" s="82">
        <f t="shared" si="9"/>
        <v>400</v>
      </c>
      <c r="K51" s="82">
        <f>G51/H51</f>
        <v>0.25</v>
      </c>
      <c r="L51" s="83" t="s">
        <v>335</v>
      </c>
    </row>
  </sheetData>
  <mergeCells count="33">
    <mergeCell ref="I2:L2"/>
    <mergeCell ref="A4:L4"/>
    <mergeCell ref="J13:J15"/>
    <mergeCell ref="K13:K15"/>
    <mergeCell ref="L13:L15"/>
    <mergeCell ref="F14:F15"/>
    <mergeCell ref="G14:G15"/>
    <mergeCell ref="H14:H15"/>
    <mergeCell ref="A13:B14"/>
    <mergeCell ref="C13:C15"/>
    <mergeCell ref="D13:D15"/>
    <mergeCell ref="E13:E15"/>
    <mergeCell ref="F13:H13"/>
    <mergeCell ref="I13:I15"/>
    <mergeCell ref="A6:L6"/>
    <mergeCell ref="A8:L8"/>
    <mergeCell ref="D23:L23"/>
    <mergeCell ref="A24:A32"/>
    <mergeCell ref="B24:B32"/>
    <mergeCell ref="D33:L33"/>
    <mergeCell ref="A9:L9"/>
    <mergeCell ref="E11:L11"/>
    <mergeCell ref="D16:L16"/>
    <mergeCell ref="A17:A22"/>
    <mergeCell ref="B17:B22"/>
    <mergeCell ref="D45:L45"/>
    <mergeCell ref="A46:A51"/>
    <mergeCell ref="B46:B51"/>
    <mergeCell ref="A34:A37"/>
    <mergeCell ref="B34:B37"/>
    <mergeCell ref="D38:L38"/>
    <mergeCell ref="A39:A44"/>
    <mergeCell ref="B39:B44"/>
  </mergeCells>
  <hyperlinks>
    <hyperlink ref="K13" location="_ftn1" display="_ftn1"/>
    <hyperlink ref="A8" r:id="rId1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topLeftCell="A89" workbookViewId="0">
      <selection activeCell="H11" sqref="H11"/>
    </sheetView>
  </sheetViews>
  <sheetFormatPr defaultRowHeight="14.4" x14ac:dyDescent="0.3"/>
  <cols>
    <col min="1" max="1" width="6.44140625" customWidth="1"/>
    <col min="2" max="2" width="6" customWidth="1"/>
    <col min="3" max="3" width="7.44140625" customWidth="1"/>
    <col min="4" max="4" width="6.6640625" customWidth="1"/>
    <col min="5" max="5" width="29" customWidth="1"/>
    <col min="6" max="6" width="19.109375" customWidth="1"/>
    <col min="7" max="7" width="10.5546875" customWidth="1"/>
    <col min="8" max="8" width="11.6640625" customWidth="1"/>
    <col min="9" max="9" width="14.6640625" customWidth="1"/>
    <col min="10" max="10" width="14" customWidth="1"/>
    <col min="11" max="11" width="13" customWidth="1"/>
  </cols>
  <sheetData>
    <row r="1" spans="1:11" ht="15.6" x14ac:dyDescent="0.3">
      <c r="A1" s="212" t="s">
        <v>29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3" spans="1:11" ht="15.6" x14ac:dyDescent="0.3">
      <c r="C3" s="202" t="s">
        <v>30</v>
      </c>
      <c r="D3" s="202"/>
      <c r="E3" s="202"/>
      <c r="F3" s="202"/>
      <c r="G3" s="202"/>
      <c r="H3" s="202"/>
      <c r="I3" s="202"/>
      <c r="J3" s="202"/>
      <c r="K3" s="202"/>
    </row>
    <row r="4" spans="1:11" ht="15.6" x14ac:dyDescent="0.3">
      <c r="C4" s="193" t="s">
        <v>369</v>
      </c>
      <c r="D4" s="193"/>
      <c r="E4" s="193"/>
      <c r="F4" s="193"/>
      <c r="G4" s="193"/>
      <c r="H4" s="193"/>
      <c r="I4" s="193"/>
      <c r="J4" s="193"/>
      <c r="K4" s="193"/>
    </row>
    <row r="5" spans="1:11" ht="15.6" x14ac:dyDescent="0.3">
      <c r="C5" s="7"/>
      <c r="D5" s="7"/>
      <c r="E5" s="7"/>
      <c r="F5" s="7"/>
      <c r="G5" s="7"/>
      <c r="H5" s="7"/>
      <c r="I5" s="7"/>
      <c r="J5" s="7"/>
      <c r="K5" s="7"/>
    </row>
    <row r="6" spans="1:11" ht="22.2" customHeight="1" x14ac:dyDescent="0.3">
      <c r="C6" s="8" t="s">
        <v>18</v>
      </c>
      <c r="D6" s="8"/>
      <c r="E6" s="8"/>
      <c r="F6" s="194" t="str">
        <f>'Форма 1'!$E$11</f>
        <v>«Городское хозяйство» в муниципальном образовании «Город Можга» на 2015-2024 годы»</v>
      </c>
      <c r="G6" s="194"/>
      <c r="H6" s="194"/>
      <c r="I6" s="194"/>
      <c r="J6" s="194"/>
      <c r="K6" s="194"/>
    </row>
    <row r="8" spans="1:11" ht="93" customHeight="1" x14ac:dyDescent="0.3">
      <c r="A8" s="213" t="s">
        <v>19</v>
      </c>
      <c r="B8" s="213"/>
      <c r="C8" s="213"/>
      <c r="D8" s="213"/>
      <c r="E8" s="213" t="s">
        <v>20</v>
      </c>
      <c r="F8" s="213" t="s">
        <v>21</v>
      </c>
      <c r="G8" s="213" t="s">
        <v>22</v>
      </c>
      <c r="H8" s="213" t="s">
        <v>23</v>
      </c>
      <c r="I8" s="213" t="s">
        <v>24</v>
      </c>
      <c r="J8" s="213" t="s">
        <v>25</v>
      </c>
      <c r="K8" s="213" t="s">
        <v>26</v>
      </c>
    </row>
    <row r="9" spans="1:11" x14ac:dyDescent="0.3">
      <c r="A9" s="12" t="s">
        <v>11</v>
      </c>
      <c r="B9" s="12" t="s">
        <v>12</v>
      </c>
      <c r="C9" s="12" t="s">
        <v>27</v>
      </c>
      <c r="D9" s="12" t="s">
        <v>28</v>
      </c>
      <c r="E9" s="213"/>
      <c r="F9" s="213"/>
      <c r="G9" s="213"/>
      <c r="H9" s="213"/>
      <c r="I9" s="213"/>
      <c r="J9" s="213"/>
      <c r="K9" s="213"/>
    </row>
    <row r="10" spans="1:11" ht="19.2" customHeight="1" x14ac:dyDescent="0.3">
      <c r="A10" s="17"/>
      <c r="B10" s="19"/>
      <c r="C10" s="20"/>
      <c r="D10" s="18"/>
      <c r="E10" s="210" t="s">
        <v>126</v>
      </c>
      <c r="F10" s="210"/>
      <c r="G10" s="210"/>
      <c r="H10" s="210"/>
      <c r="I10" s="210"/>
      <c r="J10" s="210"/>
      <c r="K10" s="210"/>
    </row>
    <row r="11" spans="1:11" ht="110.4" customHeight="1" x14ac:dyDescent="0.3">
      <c r="A11" s="79">
        <v>7</v>
      </c>
      <c r="B11" s="79">
        <v>1</v>
      </c>
      <c r="C11" s="167">
        <v>1</v>
      </c>
      <c r="D11" s="167">
        <v>0</v>
      </c>
      <c r="E11" s="81" t="s">
        <v>93</v>
      </c>
      <c r="F11" s="167" t="s">
        <v>94</v>
      </c>
      <c r="G11" s="167" t="s">
        <v>95</v>
      </c>
      <c r="H11" s="167">
        <v>2021</v>
      </c>
      <c r="I11" s="167" t="s">
        <v>96</v>
      </c>
      <c r="J11" s="167" t="s">
        <v>89</v>
      </c>
      <c r="K11" s="78" t="s">
        <v>89</v>
      </c>
    </row>
    <row r="12" spans="1:11" ht="79.2" customHeight="1" x14ac:dyDescent="0.3">
      <c r="A12" s="79">
        <v>7</v>
      </c>
      <c r="B12" s="79">
        <v>1</v>
      </c>
      <c r="C12" s="167">
        <v>5</v>
      </c>
      <c r="D12" s="167">
        <v>0</v>
      </c>
      <c r="E12" s="81" t="s">
        <v>340</v>
      </c>
      <c r="F12" s="167" t="s">
        <v>94</v>
      </c>
      <c r="G12" s="167" t="s">
        <v>95</v>
      </c>
      <c r="H12" s="167">
        <v>2021</v>
      </c>
      <c r="I12" s="167" t="s">
        <v>97</v>
      </c>
      <c r="J12" s="167" t="s">
        <v>97</v>
      </c>
      <c r="K12" s="78" t="s">
        <v>89</v>
      </c>
    </row>
    <row r="13" spans="1:11" ht="75" customHeight="1" x14ac:dyDescent="0.3">
      <c r="A13" s="79">
        <v>7</v>
      </c>
      <c r="B13" s="79">
        <v>1</v>
      </c>
      <c r="C13" s="167">
        <v>6</v>
      </c>
      <c r="D13" s="167">
        <v>0</v>
      </c>
      <c r="E13" s="81" t="s">
        <v>341</v>
      </c>
      <c r="F13" s="167" t="s">
        <v>94</v>
      </c>
      <c r="G13" s="167" t="s">
        <v>95</v>
      </c>
      <c r="H13" s="167">
        <v>2021</v>
      </c>
      <c r="I13" s="167" t="s">
        <v>97</v>
      </c>
      <c r="J13" s="167" t="s">
        <v>97</v>
      </c>
      <c r="K13" s="78" t="s">
        <v>89</v>
      </c>
    </row>
    <row r="14" spans="1:11" ht="78.599999999999994" customHeight="1" x14ac:dyDescent="0.3">
      <c r="A14" s="79">
        <v>7</v>
      </c>
      <c r="B14" s="79">
        <v>1</v>
      </c>
      <c r="C14" s="167">
        <v>7</v>
      </c>
      <c r="D14" s="167">
        <v>0</v>
      </c>
      <c r="E14" s="81" t="s">
        <v>342</v>
      </c>
      <c r="F14" s="167" t="s">
        <v>94</v>
      </c>
      <c r="G14" s="167" t="s">
        <v>95</v>
      </c>
      <c r="H14" s="167">
        <v>2021</v>
      </c>
      <c r="I14" s="167" t="s">
        <v>98</v>
      </c>
      <c r="J14" s="167" t="s">
        <v>97</v>
      </c>
      <c r="K14" s="78" t="s">
        <v>89</v>
      </c>
    </row>
    <row r="15" spans="1:11" ht="36" customHeight="1" x14ac:dyDescent="0.3">
      <c r="A15" s="209">
        <v>7</v>
      </c>
      <c r="B15" s="209">
        <v>1</v>
      </c>
      <c r="C15" s="184">
        <v>12</v>
      </c>
      <c r="D15" s="184">
        <v>0</v>
      </c>
      <c r="E15" s="81" t="s">
        <v>343</v>
      </c>
      <c r="F15" s="184" t="s">
        <v>94</v>
      </c>
      <c r="G15" s="184" t="s">
        <v>95</v>
      </c>
      <c r="H15" s="204">
        <v>2021</v>
      </c>
      <c r="I15" s="184" t="s">
        <v>99</v>
      </c>
      <c r="J15" s="184" t="s">
        <v>99</v>
      </c>
      <c r="K15" s="203" t="s">
        <v>89</v>
      </c>
    </row>
    <row r="16" spans="1:11" ht="49.8" customHeight="1" x14ac:dyDescent="0.3">
      <c r="A16" s="209"/>
      <c r="B16" s="209"/>
      <c r="C16" s="184"/>
      <c r="D16" s="184"/>
      <c r="E16" s="81" t="s">
        <v>344</v>
      </c>
      <c r="F16" s="184"/>
      <c r="G16" s="184"/>
      <c r="H16" s="205"/>
      <c r="I16" s="184"/>
      <c r="J16" s="184"/>
      <c r="K16" s="203"/>
    </row>
    <row r="17" spans="1:11" ht="79.2" customHeight="1" x14ac:dyDescent="0.3">
      <c r="A17" s="79">
        <v>7</v>
      </c>
      <c r="B17" s="79">
        <v>1</v>
      </c>
      <c r="C17" s="167">
        <v>13</v>
      </c>
      <c r="D17" s="167">
        <v>0</v>
      </c>
      <c r="E17" s="81" t="s">
        <v>345</v>
      </c>
      <c r="F17" s="167" t="s">
        <v>94</v>
      </c>
      <c r="G17" s="167" t="s">
        <v>95</v>
      </c>
      <c r="H17" s="167">
        <v>2021</v>
      </c>
      <c r="I17" s="167" t="s">
        <v>99</v>
      </c>
      <c r="J17" s="167" t="s">
        <v>99</v>
      </c>
      <c r="K17" s="78" t="s">
        <v>89</v>
      </c>
    </row>
    <row r="18" spans="1:11" ht="72" customHeight="1" x14ac:dyDescent="0.3">
      <c r="A18" s="79">
        <v>7</v>
      </c>
      <c r="B18" s="79">
        <v>1</v>
      </c>
      <c r="C18" s="167">
        <v>14</v>
      </c>
      <c r="D18" s="167">
        <v>0</v>
      </c>
      <c r="E18" s="81" t="s">
        <v>346</v>
      </c>
      <c r="F18" s="167" t="s">
        <v>94</v>
      </c>
      <c r="G18" s="167" t="s">
        <v>95</v>
      </c>
      <c r="H18" s="167">
        <v>2021</v>
      </c>
      <c r="I18" s="167" t="s">
        <v>99</v>
      </c>
      <c r="J18" s="167" t="s">
        <v>99</v>
      </c>
      <c r="K18" s="167" t="s">
        <v>89</v>
      </c>
    </row>
    <row r="19" spans="1:11" ht="76.8" customHeight="1" x14ac:dyDescent="0.3">
      <c r="A19" s="79">
        <v>7</v>
      </c>
      <c r="B19" s="79">
        <v>1</v>
      </c>
      <c r="C19" s="167">
        <v>15</v>
      </c>
      <c r="D19" s="167">
        <v>0</v>
      </c>
      <c r="E19" s="81" t="s">
        <v>347</v>
      </c>
      <c r="F19" s="167" t="s">
        <v>94</v>
      </c>
      <c r="G19" s="167" t="s">
        <v>95</v>
      </c>
      <c r="H19" s="167">
        <v>2021</v>
      </c>
      <c r="I19" s="167" t="s">
        <v>99</v>
      </c>
      <c r="J19" s="167" t="s">
        <v>99</v>
      </c>
      <c r="K19" s="167" t="s">
        <v>89</v>
      </c>
    </row>
    <row r="20" spans="1:11" ht="124.2" customHeight="1" x14ac:dyDescent="0.3">
      <c r="A20" s="79">
        <v>7</v>
      </c>
      <c r="B20" s="79">
        <v>1</v>
      </c>
      <c r="C20" s="167">
        <v>16</v>
      </c>
      <c r="D20" s="167">
        <v>0</v>
      </c>
      <c r="E20" s="81" t="s">
        <v>348</v>
      </c>
      <c r="F20" s="167" t="s">
        <v>94</v>
      </c>
      <c r="G20" s="167" t="s">
        <v>95</v>
      </c>
      <c r="H20" s="78" t="s">
        <v>89</v>
      </c>
      <c r="I20" s="167" t="s">
        <v>100</v>
      </c>
      <c r="J20" s="167" t="s">
        <v>101</v>
      </c>
      <c r="K20" s="173" t="s">
        <v>89</v>
      </c>
    </row>
    <row r="21" spans="1:11" ht="63" customHeight="1" x14ac:dyDescent="0.3">
      <c r="A21" s="79">
        <v>7</v>
      </c>
      <c r="B21" s="79">
        <v>1</v>
      </c>
      <c r="C21" s="167">
        <v>16</v>
      </c>
      <c r="D21" s="167">
        <v>1</v>
      </c>
      <c r="E21" s="81" t="s">
        <v>102</v>
      </c>
      <c r="F21" s="167" t="s">
        <v>94</v>
      </c>
      <c r="G21" s="167" t="s">
        <v>95</v>
      </c>
      <c r="H21" s="78" t="s">
        <v>89</v>
      </c>
      <c r="I21" s="167" t="s">
        <v>103</v>
      </c>
      <c r="J21" s="167" t="s">
        <v>103</v>
      </c>
      <c r="K21" s="173" t="s">
        <v>89</v>
      </c>
    </row>
    <row r="22" spans="1:11" ht="93.6" customHeight="1" x14ac:dyDescent="0.3">
      <c r="A22" s="79">
        <v>7</v>
      </c>
      <c r="B22" s="79">
        <v>1</v>
      </c>
      <c r="C22" s="167">
        <v>17</v>
      </c>
      <c r="D22" s="167">
        <v>0</v>
      </c>
      <c r="E22" s="81" t="s">
        <v>349</v>
      </c>
      <c r="F22" s="167" t="s">
        <v>94</v>
      </c>
      <c r="G22" s="167" t="s">
        <v>95</v>
      </c>
      <c r="H22" s="167">
        <v>2021</v>
      </c>
      <c r="I22" s="167" t="s">
        <v>104</v>
      </c>
      <c r="J22" s="167" t="s">
        <v>104</v>
      </c>
      <c r="K22" s="78" t="s">
        <v>89</v>
      </c>
    </row>
    <row r="23" spans="1:11" hidden="1" x14ac:dyDescent="0.3">
      <c r="A23" s="206"/>
      <c r="B23" s="208"/>
      <c r="C23" s="207"/>
      <c r="D23" s="53"/>
      <c r="E23" s="53"/>
      <c r="F23" s="76"/>
      <c r="G23" s="76"/>
      <c r="H23" s="76"/>
      <c r="I23" s="76"/>
      <c r="J23" s="76"/>
      <c r="K23" s="76"/>
    </row>
    <row r="24" spans="1:11" hidden="1" x14ac:dyDescent="0.3">
      <c r="A24" s="206"/>
      <c r="B24" s="208"/>
      <c r="C24" s="207"/>
      <c r="D24" s="53"/>
      <c r="E24" s="53"/>
      <c r="F24" s="76"/>
      <c r="G24" s="76"/>
      <c r="H24" s="76"/>
      <c r="I24" s="76"/>
      <c r="J24" s="76"/>
      <c r="K24" s="76"/>
    </row>
    <row r="25" spans="1:11" hidden="1" x14ac:dyDescent="0.3">
      <c r="A25" s="206"/>
      <c r="B25" s="208"/>
      <c r="C25" s="207"/>
      <c r="D25" s="53"/>
      <c r="E25" s="53"/>
      <c r="F25" s="76"/>
      <c r="G25" s="76"/>
      <c r="H25" s="76"/>
      <c r="I25" s="76"/>
      <c r="J25" s="76"/>
      <c r="K25" s="76"/>
    </row>
    <row r="26" spans="1:11" hidden="1" x14ac:dyDescent="0.3">
      <c r="A26" s="206"/>
      <c r="B26" s="208"/>
      <c r="C26" s="207"/>
      <c r="D26" s="53"/>
      <c r="E26" s="53"/>
      <c r="F26" s="76"/>
      <c r="G26" s="76"/>
      <c r="H26" s="76"/>
      <c r="I26" s="76"/>
      <c r="J26" s="76"/>
      <c r="K26" s="76"/>
    </row>
    <row r="27" spans="1:11" hidden="1" x14ac:dyDescent="0.3">
      <c r="A27" s="206"/>
      <c r="B27" s="208"/>
      <c r="C27" s="207"/>
      <c r="D27" s="53"/>
      <c r="E27" s="53"/>
      <c r="F27" s="76"/>
      <c r="G27" s="76"/>
      <c r="H27" s="76"/>
      <c r="I27" s="76"/>
      <c r="J27" s="76"/>
      <c r="K27" s="76"/>
    </row>
    <row r="28" spans="1:11" hidden="1" x14ac:dyDescent="0.3">
      <c r="A28" s="206"/>
      <c r="B28" s="208"/>
      <c r="C28" s="207"/>
      <c r="D28" s="53"/>
      <c r="E28" s="53"/>
      <c r="F28" s="76"/>
      <c r="G28" s="76"/>
      <c r="H28" s="76"/>
      <c r="I28" s="76"/>
      <c r="J28" s="76"/>
      <c r="K28" s="76"/>
    </row>
    <row r="29" spans="1:11" ht="14.4" customHeight="1" x14ac:dyDescent="0.3">
      <c r="A29" s="14"/>
      <c r="B29" s="14"/>
      <c r="C29" s="53"/>
      <c r="D29" s="184" t="s">
        <v>125</v>
      </c>
      <c r="E29" s="184"/>
      <c r="F29" s="184"/>
      <c r="G29" s="184"/>
      <c r="H29" s="184"/>
      <c r="I29" s="184"/>
      <c r="J29" s="184"/>
      <c r="K29" s="184"/>
    </row>
    <row r="30" spans="1:11" ht="108" x14ac:dyDescent="0.3">
      <c r="A30" s="206" t="s">
        <v>111</v>
      </c>
      <c r="B30" s="211">
        <v>2</v>
      </c>
      <c r="C30" s="55" t="s">
        <v>31</v>
      </c>
      <c r="D30" s="154">
        <v>1</v>
      </c>
      <c r="E30" s="35" t="s">
        <v>147</v>
      </c>
      <c r="F30" s="167" t="s">
        <v>148</v>
      </c>
      <c r="G30" s="167" t="s">
        <v>149</v>
      </c>
      <c r="H30" s="167">
        <v>2021</v>
      </c>
      <c r="I30" s="167" t="s">
        <v>150</v>
      </c>
      <c r="J30" s="167"/>
      <c r="K30" s="46"/>
    </row>
    <row r="31" spans="1:11" ht="72" x14ac:dyDescent="0.3">
      <c r="A31" s="206"/>
      <c r="B31" s="211"/>
      <c r="C31" s="55" t="s">
        <v>31</v>
      </c>
      <c r="D31" s="154">
        <v>2</v>
      </c>
      <c r="E31" s="35" t="s">
        <v>151</v>
      </c>
      <c r="F31" s="167" t="s">
        <v>148</v>
      </c>
      <c r="G31" s="167" t="s">
        <v>149</v>
      </c>
      <c r="H31" s="167">
        <v>2021</v>
      </c>
      <c r="I31" s="167" t="s">
        <v>152</v>
      </c>
      <c r="J31" s="167"/>
      <c r="K31" s="46"/>
    </row>
    <row r="32" spans="1:11" ht="72" x14ac:dyDescent="0.3">
      <c r="A32" s="206"/>
      <c r="B32" s="211"/>
      <c r="C32" s="55" t="s">
        <v>32</v>
      </c>
      <c r="D32" s="154">
        <v>3</v>
      </c>
      <c r="E32" s="35" t="s">
        <v>153</v>
      </c>
      <c r="F32" s="167" t="s">
        <v>148</v>
      </c>
      <c r="G32" s="167" t="s">
        <v>154</v>
      </c>
      <c r="H32" s="167">
        <v>2021</v>
      </c>
      <c r="I32" s="167" t="s">
        <v>155</v>
      </c>
      <c r="J32" s="167"/>
      <c r="K32" s="46"/>
    </row>
    <row r="33" spans="1:11" ht="72" x14ac:dyDescent="0.3">
      <c r="A33" s="206"/>
      <c r="B33" s="211"/>
      <c r="C33" s="55" t="s">
        <v>32</v>
      </c>
      <c r="D33" s="154">
        <v>4</v>
      </c>
      <c r="E33" s="35" t="s">
        <v>156</v>
      </c>
      <c r="F33" s="167" t="s">
        <v>148</v>
      </c>
      <c r="G33" s="167" t="s">
        <v>149</v>
      </c>
      <c r="H33" s="167">
        <v>2021</v>
      </c>
      <c r="I33" s="167" t="s">
        <v>157</v>
      </c>
      <c r="J33" s="167"/>
      <c r="K33" s="46"/>
    </row>
    <row r="34" spans="1:11" ht="72" x14ac:dyDescent="0.3">
      <c r="A34" s="206"/>
      <c r="B34" s="211"/>
      <c r="C34" s="55" t="s">
        <v>158</v>
      </c>
      <c r="D34" s="154">
        <v>5</v>
      </c>
      <c r="E34" s="35" t="s">
        <v>159</v>
      </c>
      <c r="F34" s="167" t="s">
        <v>148</v>
      </c>
      <c r="G34" s="167" t="s">
        <v>149</v>
      </c>
      <c r="H34" s="154">
        <v>2021</v>
      </c>
      <c r="I34" s="167" t="s">
        <v>160</v>
      </c>
      <c r="J34" s="167"/>
      <c r="K34" s="46"/>
    </row>
    <row r="35" spans="1:11" ht="84.6" customHeight="1" x14ac:dyDescent="0.3">
      <c r="A35" s="206"/>
      <c r="B35" s="211"/>
      <c r="C35" s="55" t="s">
        <v>161</v>
      </c>
      <c r="D35" s="154">
        <v>6</v>
      </c>
      <c r="E35" s="35" t="s">
        <v>162</v>
      </c>
      <c r="F35" s="167" t="s">
        <v>148</v>
      </c>
      <c r="G35" s="167" t="s">
        <v>149</v>
      </c>
      <c r="H35" s="154">
        <v>2015</v>
      </c>
      <c r="I35" s="167" t="s">
        <v>162</v>
      </c>
      <c r="J35" s="167"/>
      <c r="K35" s="46"/>
    </row>
    <row r="36" spans="1:11" ht="73.8" customHeight="1" x14ac:dyDescent="0.3">
      <c r="A36" s="206"/>
      <c r="B36" s="211"/>
      <c r="C36" s="55" t="s">
        <v>163</v>
      </c>
      <c r="D36" s="154">
        <v>7</v>
      </c>
      <c r="E36" s="84" t="s">
        <v>372</v>
      </c>
      <c r="F36" s="167" t="s">
        <v>148</v>
      </c>
      <c r="G36" s="167" t="s">
        <v>164</v>
      </c>
      <c r="H36" s="170">
        <v>2015</v>
      </c>
      <c r="I36" s="167" t="s">
        <v>165</v>
      </c>
      <c r="J36" s="167"/>
      <c r="K36" s="46"/>
    </row>
    <row r="37" spans="1:11" x14ac:dyDescent="0.3">
      <c r="A37" s="14"/>
      <c r="B37" s="14"/>
      <c r="C37" s="184" t="s">
        <v>124</v>
      </c>
      <c r="D37" s="184"/>
      <c r="E37" s="184"/>
      <c r="F37" s="184"/>
      <c r="G37" s="184"/>
      <c r="H37" s="184"/>
      <c r="I37" s="184"/>
      <c r="J37" s="184"/>
      <c r="K37" s="184"/>
    </row>
    <row r="38" spans="1:11" ht="102.6" customHeight="1" x14ac:dyDescent="0.3">
      <c r="A38" s="206" t="s">
        <v>111</v>
      </c>
      <c r="B38" s="211">
        <v>3</v>
      </c>
      <c r="C38" s="214"/>
      <c r="D38" s="55" t="s">
        <v>83</v>
      </c>
      <c r="E38" s="85" t="s">
        <v>166</v>
      </c>
      <c r="F38" s="167" t="s">
        <v>148</v>
      </c>
      <c r="G38" s="167" t="s">
        <v>149</v>
      </c>
      <c r="H38" s="154">
        <v>2018</v>
      </c>
      <c r="I38" s="167" t="s">
        <v>167</v>
      </c>
      <c r="J38" s="167"/>
      <c r="K38" s="53"/>
    </row>
    <row r="39" spans="1:11" ht="105.6" customHeight="1" x14ac:dyDescent="0.3">
      <c r="A39" s="206"/>
      <c r="B39" s="211"/>
      <c r="C39" s="214"/>
      <c r="D39" s="55" t="s">
        <v>84</v>
      </c>
      <c r="E39" s="35" t="s">
        <v>168</v>
      </c>
      <c r="F39" s="167" t="s">
        <v>148</v>
      </c>
      <c r="G39" s="167" t="s">
        <v>149</v>
      </c>
      <c r="H39" s="154">
        <v>2019</v>
      </c>
      <c r="I39" s="167" t="s">
        <v>169</v>
      </c>
      <c r="J39" s="167"/>
      <c r="K39" s="53"/>
    </row>
    <row r="40" spans="1:11" ht="109.8" customHeight="1" x14ac:dyDescent="0.3">
      <c r="A40" s="206"/>
      <c r="B40" s="211"/>
      <c r="C40" s="214"/>
      <c r="D40" s="55" t="s">
        <v>85</v>
      </c>
      <c r="E40" s="35" t="s">
        <v>170</v>
      </c>
      <c r="F40" s="167" t="s">
        <v>148</v>
      </c>
      <c r="G40" s="167" t="s">
        <v>149</v>
      </c>
      <c r="H40" s="154">
        <v>2017</v>
      </c>
      <c r="I40" s="167" t="s">
        <v>171</v>
      </c>
      <c r="J40" s="167"/>
      <c r="K40" s="53"/>
    </row>
    <row r="41" spans="1:11" ht="129.6" customHeight="1" x14ac:dyDescent="0.3">
      <c r="A41" s="206"/>
      <c r="B41" s="211"/>
      <c r="C41" s="214"/>
      <c r="D41" s="55" t="s">
        <v>86</v>
      </c>
      <c r="E41" s="35" t="s">
        <v>172</v>
      </c>
      <c r="F41" s="167" t="s">
        <v>148</v>
      </c>
      <c r="G41" s="167" t="s">
        <v>149</v>
      </c>
      <c r="H41" s="154">
        <v>2020</v>
      </c>
      <c r="I41" s="167" t="s">
        <v>172</v>
      </c>
      <c r="J41" s="167"/>
      <c r="K41" s="53"/>
    </row>
    <row r="42" spans="1:11" ht="72" x14ac:dyDescent="0.3">
      <c r="A42" s="206"/>
      <c r="B42" s="211"/>
      <c r="C42" s="214"/>
      <c r="D42" s="55" t="s">
        <v>173</v>
      </c>
      <c r="E42" s="35" t="s">
        <v>174</v>
      </c>
      <c r="F42" s="167" t="s">
        <v>148</v>
      </c>
      <c r="G42" s="167" t="s">
        <v>149</v>
      </c>
      <c r="H42" s="154">
        <v>2021</v>
      </c>
      <c r="I42" s="167"/>
      <c r="J42" s="167"/>
      <c r="K42" s="53"/>
    </row>
    <row r="43" spans="1:11" ht="153.6" customHeight="1" x14ac:dyDescent="0.3">
      <c r="A43" s="206"/>
      <c r="B43" s="211"/>
      <c r="C43" s="214"/>
      <c r="D43" s="55" t="s">
        <v>175</v>
      </c>
      <c r="E43" s="35" t="s">
        <v>176</v>
      </c>
      <c r="F43" s="167" t="s">
        <v>148</v>
      </c>
      <c r="G43" s="167" t="s">
        <v>149</v>
      </c>
      <c r="H43" s="154">
        <v>2021</v>
      </c>
      <c r="I43" s="167" t="s">
        <v>177</v>
      </c>
      <c r="J43" s="167"/>
      <c r="K43" s="53"/>
    </row>
    <row r="44" spans="1:11" ht="127.2" customHeight="1" x14ac:dyDescent="0.3">
      <c r="A44" s="206"/>
      <c r="B44" s="211"/>
      <c r="C44" s="214"/>
      <c r="D44" s="55" t="s">
        <v>178</v>
      </c>
      <c r="E44" s="84" t="s">
        <v>370</v>
      </c>
      <c r="F44" s="167" t="s">
        <v>148</v>
      </c>
      <c r="G44" s="167" t="s">
        <v>149</v>
      </c>
      <c r="H44" s="170">
        <v>2018</v>
      </c>
      <c r="I44" s="167" t="s">
        <v>371</v>
      </c>
      <c r="J44" s="167"/>
      <c r="K44" s="53"/>
    </row>
    <row r="45" spans="1:11" ht="117.6" customHeight="1" x14ac:dyDescent="0.3">
      <c r="A45" s="206"/>
      <c r="B45" s="211"/>
      <c r="C45" s="214"/>
      <c r="D45" s="55" t="s">
        <v>146</v>
      </c>
      <c r="E45" s="35" t="s">
        <v>179</v>
      </c>
      <c r="F45" s="167" t="s">
        <v>148</v>
      </c>
      <c r="G45" s="167" t="s">
        <v>149</v>
      </c>
      <c r="H45" s="154">
        <v>2015</v>
      </c>
      <c r="I45" s="167" t="s">
        <v>180</v>
      </c>
      <c r="J45" s="167"/>
      <c r="K45" s="53"/>
    </row>
    <row r="46" spans="1:11" ht="132" x14ac:dyDescent="0.3">
      <c r="A46" s="206"/>
      <c r="B46" s="211"/>
      <c r="C46" s="214"/>
      <c r="D46" s="55" t="s">
        <v>181</v>
      </c>
      <c r="E46" s="35" t="s">
        <v>182</v>
      </c>
      <c r="F46" s="167" t="s">
        <v>148</v>
      </c>
      <c r="G46" s="167" t="s">
        <v>149</v>
      </c>
      <c r="H46" s="154">
        <v>2021</v>
      </c>
      <c r="I46" s="167" t="s">
        <v>183</v>
      </c>
      <c r="J46" s="167"/>
      <c r="K46" s="53"/>
    </row>
    <row r="47" spans="1:11" ht="176.4" customHeight="1" x14ac:dyDescent="0.3">
      <c r="A47" s="206"/>
      <c r="B47" s="211"/>
      <c r="C47" s="214"/>
      <c r="D47" s="55" t="s">
        <v>184</v>
      </c>
      <c r="E47" s="35" t="s">
        <v>185</v>
      </c>
      <c r="F47" s="167" t="s">
        <v>148</v>
      </c>
      <c r="G47" s="167" t="s">
        <v>149</v>
      </c>
      <c r="H47" s="154">
        <v>2013</v>
      </c>
      <c r="I47" s="167" t="s">
        <v>186</v>
      </c>
      <c r="J47" s="167"/>
      <c r="K47" s="53"/>
    </row>
    <row r="48" spans="1:11" ht="84" x14ac:dyDescent="0.3">
      <c r="A48" s="206"/>
      <c r="B48" s="211"/>
      <c r="C48" s="214"/>
      <c r="D48" s="55" t="s">
        <v>187</v>
      </c>
      <c r="E48" s="35" t="s">
        <v>188</v>
      </c>
      <c r="F48" s="167" t="s">
        <v>148</v>
      </c>
      <c r="G48" s="167" t="s">
        <v>149</v>
      </c>
      <c r="H48" s="154">
        <v>2015</v>
      </c>
      <c r="I48" s="167" t="s">
        <v>189</v>
      </c>
      <c r="J48" s="167"/>
      <c r="K48" s="53"/>
    </row>
    <row r="49" spans="1:11" ht="148.80000000000001" customHeight="1" x14ac:dyDescent="0.3">
      <c r="A49" s="206"/>
      <c r="B49" s="211"/>
      <c r="C49" s="214"/>
      <c r="D49" s="55" t="s">
        <v>190</v>
      </c>
      <c r="E49" s="35" t="s">
        <v>191</v>
      </c>
      <c r="F49" s="167" t="s">
        <v>192</v>
      </c>
      <c r="G49" s="167" t="s">
        <v>149</v>
      </c>
      <c r="H49" s="154">
        <v>2013</v>
      </c>
      <c r="I49" s="167" t="s">
        <v>193</v>
      </c>
      <c r="J49" s="167"/>
      <c r="K49" s="53"/>
    </row>
    <row r="50" spans="1:11" ht="102" customHeight="1" x14ac:dyDescent="0.3">
      <c r="A50" s="206"/>
      <c r="B50" s="211"/>
      <c r="C50" s="214"/>
      <c r="D50" s="55" t="s">
        <v>194</v>
      </c>
      <c r="E50" s="84" t="s">
        <v>195</v>
      </c>
      <c r="F50" s="167" t="s">
        <v>148</v>
      </c>
      <c r="G50" s="167" t="s">
        <v>149</v>
      </c>
      <c r="H50" s="154">
        <v>2021</v>
      </c>
      <c r="I50" s="167" t="s">
        <v>196</v>
      </c>
      <c r="J50" s="167"/>
      <c r="K50" s="53"/>
    </row>
    <row r="51" spans="1:11" ht="144" x14ac:dyDescent="0.3">
      <c r="A51" s="206"/>
      <c r="B51" s="211"/>
      <c r="C51" s="214"/>
      <c r="D51" s="55" t="s">
        <v>197</v>
      </c>
      <c r="E51" s="84" t="s">
        <v>198</v>
      </c>
      <c r="F51" s="167" t="s">
        <v>148</v>
      </c>
      <c r="G51" s="167" t="s">
        <v>149</v>
      </c>
      <c r="H51" s="154">
        <v>2020</v>
      </c>
      <c r="I51" s="167" t="s">
        <v>199</v>
      </c>
      <c r="J51" s="167"/>
      <c r="K51" s="53"/>
    </row>
    <row r="52" spans="1:11" ht="120" x14ac:dyDescent="0.3">
      <c r="A52" s="206"/>
      <c r="B52" s="211"/>
      <c r="C52" s="214"/>
      <c r="D52" s="55" t="s">
        <v>200</v>
      </c>
      <c r="E52" s="84" t="s">
        <v>201</v>
      </c>
      <c r="F52" s="167" t="s">
        <v>148</v>
      </c>
      <c r="G52" s="167" t="s">
        <v>149</v>
      </c>
      <c r="H52" s="154">
        <v>2021</v>
      </c>
      <c r="I52" s="167" t="s">
        <v>202</v>
      </c>
      <c r="J52" s="167"/>
      <c r="K52" s="53"/>
    </row>
    <row r="53" spans="1:11" ht="108" x14ac:dyDescent="0.3">
      <c r="A53" s="206"/>
      <c r="B53" s="211"/>
      <c r="C53" s="214"/>
      <c r="D53" s="55" t="s">
        <v>203</v>
      </c>
      <c r="E53" s="84" t="s">
        <v>204</v>
      </c>
      <c r="F53" s="167" t="s">
        <v>148</v>
      </c>
      <c r="G53" s="167" t="s">
        <v>149</v>
      </c>
      <c r="H53" s="154">
        <v>2021</v>
      </c>
      <c r="I53" s="167" t="s">
        <v>205</v>
      </c>
      <c r="J53" s="167"/>
      <c r="K53" s="53"/>
    </row>
    <row r="54" spans="1:11" ht="78.599999999999994" customHeight="1" x14ac:dyDescent="0.3">
      <c r="A54" s="206"/>
      <c r="B54" s="211"/>
      <c r="C54" s="214"/>
      <c r="D54" s="55" t="s">
        <v>206</v>
      </c>
      <c r="E54" s="84" t="s">
        <v>207</v>
      </c>
      <c r="F54" s="167" t="s">
        <v>148</v>
      </c>
      <c r="G54" s="167" t="s">
        <v>149</v>
      </c>
      <c r="H54" s="154">
        <v>2021</v>
      </c>
      <c r="I54" s="167" t="s">
        <v>208</v>
      </c>
      <c r="J54" s="167"/>
      <c r="K54" s="53"/>
    </row>
    <row r="55" spans="1:11" ht="125.4" customHeight="1" x14ac:dyDescent="0.3">
      <c r="A55" s="206"/>
      <c r="B55" s="211"/>
      <c r="C55" s="214"/>
      <c r="D55" s="55" t="s">
        <v>209</v>
      </c>
      <c r="E55" s="84" t="s">
        <v>210</v>
      </c>
      <c r="F55" s="167" t="s">
        <v>148</v>
      </c>
      <c r="G55" s="167" t="s">
        <v>149</v>
      </c>
      <c r="H55" s="154">
        <v>2020</v>
      </c>
      <c r="I55" s="167" t="s">
        <v>211</v>
      </c>
      <c r="J55" s="167"/>
      <c r="K55" s="53"/>
    </row>
    <row r="56" spans="1:11" ht="132" x14ac:dyDescent="0.3">
      <c r="A56" s="206"/>
      <c r="B56" s="211"/>
      <c r="C56" s="214"/>
      <c r="D56" s="55" t="s">
        <v>212</v>
      </c>
      <c r="E56" s="84" t="s">
        <v>213</v>
      </c>
      <c r="F56" s="167" t="s">
        <v>148</v>
      </c>
      <c r="G56" s="167" t="s">
        <v>149</v>
      </c>
      <c r="H56" s="154">
        <v>2021</v>
      </c>
      <c r="I56" s="167" t="s">
        <v>213</v>
      </c>
      <c r="J56" s="167"/>
      <c r="K56" s="53"/>
    </row>
    <row r="57" spans="1:11" ht="24" x14ac:dyDescent="0.3">
      <c r="A57" s="206"/>
      <c r="B57" s="211"/>
      <c r="C57" s="214"/>
      <c r="D57" s="55" t="s">
        <v>214</v>
      </c>
      <c r="E57" s="83" t="s">
        <v>215</v>
      </c>
      <c r="F57" s="167"/>
      <c r="G57" s="167"/>
      <c r="H57" s="154">
        <v>2021</v>
      </c>
      <c r="I57" s="167"/>
      <c r="J57" s="167"/>
      <c r="K57" s="53"/>
    </row>
    <row r="58" spans="1:11" ht="156" x14ac:dyDescent="0.3">
      <c r="A58" s="206"/>
      <c r="B58" s="211"/>
      <c r="C58" s="214"/>
      <c r="D58" s="55" t="s">
        <v>216</v>
      </c>
      <c r="E58" s="84" t="s">
        <v>217</v>
      </c>
      <c r="F58" s="167" t="s">
        <v>148</v>
      </c>
      <c r="G58" s="167" t="s">
        <v>149</v>
      </c>
      <c r="H58" s="154">
        <v>2021</v>
      </c>
      <c r="I58" s="167" t="s">
        <v>218</v>
      </c>
      <c r="J58" s="167"/>
      <c r="K58" s="53"/>
    </row>
    <row r="59" spans="1:11" ht="72" x14ac:dyDescent="0.3">
      <c r="A59" s="206"/>
      <c r="B59" s="211"/>
      <c r="C59" s="214"/>
      <c r="D59" s="55" t="s">
        <v>219</v>
      </c>
      <c r="E59" s="84" t="s">
        <v>220</v>
      </c>
      <c r="F59" s="167" t="s">
        <v>148</v>
      </c>
      <c r="G59" s="167" t="s">
        <v>149</v>
      </c>
      <c r="H59" s="154">
        <v>2021</v>
      </c>
      <c r="I59" s="87" t="s">
        <v>220</v>
      </c>
      <c r="J59" s="167"/>
      <c r="K59" s="53"/>
    </row>
    <row r="60" spans="1:11" ht="93.6" customHeight="1" x14ac:dyDescent="0.3">
      <c r="A60" s="206"/>
      <c r="B60" s="211"/>
      <c r="C60" s="214"/>
      <c r="D60" s="55" t="s">
        <v>221</v>
      </c>
      <c r="E60" s="84" t="s">
        <v>222</v>
      </c>
      <c r="F60" s="167" t="s">
        <v>148</v>
      </c>
      <c r="G60" s="167" t="s">
        <v>149</v>
      </c>
      <c r="H60" s="154">
        <v>2021</v>
      </c>
      <c r="I60" s="170" t="s">
        <v>223</v>
      </c>
      <c r="J60" s="167"/>
      <c r="K60" s="53"/>
    </row>
    <row r="61" spans="1:11" ht="72" x14ac:dyDescent="0.3">
      <c r="A61" s="206"/>
      <c r="B61" s="211"/>
      <c r="C61" s="214"/>
      <c r="D61" s="55" t="s">
        <v>224</v>
      </c>
      <c r="E61" s="84" t="s">
        <v>225</v>
      </c>
      <c r="F61" s="167" t="s">
        <v>148</v>
      </c>
      <c r="G61" s="167" t="s">
        <v>149</v>
      </c>
      <c r="H61" s="154">
        <v>2021</v>
      </c>
      <c r="I61" s="87" t="s">
        <v>225</v>
      </c>
      <c r="J61" s="167"/>
      <c r="K61" s="53"/>
    </row>
    <row r="62" spans="1:11" ht="99" customHeight="1" x14ac:dyDescent="0.3">
      <c r="A62" s="206"/>
      <c r="B62" s="211"/>
      <c r="C62" s="214"/>
      <c r="D62" s="55" t="s">
        <v>226</v>
      </c>
      <c r="E62" s="84" t="s">
        <v>227</v>
      </c>
      <c r="F62" s="167" t="s">
        <v>148</v>
      </c>
      <c r="G62" s="167" t="s">
        <v>149</v>
      </c>
      <c r="H62" s="154">
        <v>2021</v>
      </c>
      <c r="I62" s="170" t="s">
        <v>227</v>
      </c>
      <c r="J62" s="167"/>
      <c r="K62" s="53"/>
    </row>
    <row r="63" spans="1:11" ht="14.4" customHeight="1" x14ac:dyDescent="0.3">
      <c r="A63" s="14"/>
      <c r="B63" s="14"/>
      <c r="C63" s="53"/>
      <c r="D63" s="53"/>
      <c r="E63" s="184" t="s">
        <v>137</v>
      </c>
      <c r="F63" s="184"/>
      <c r="G63" s="184"/>
      <c r="H63" s="184"/>
      <c r="I63" s="184"/>
      <c r="J63" s="184"/>
      <c r="K63" s="184"/>
    </row>
    <row r="64" spans="1:11" ht="84" x14ac:dyDescent="0.3">
      <c r="A64" s="206" t="s">
        <v>111</v>
      </c>
      <c r="B64" s="211">
        <v>4</v>
      </c>
      <c r="C64" s="55" t="s">
        <v>83</v>
      </c>
      <c r="D64" s="154"/>
      <c r="E64" s="85" t="s">
        <v>228</v>
      </c>
      <c r="F64" s="167" t="s">
        <v>148</v>
      </c>
      <c r="G64" s="167" t="s">
        <v>149</v>
      </c>
      <c r="H64" s="154">
        <v>2021</v>
      </c>
      <c r="I64" s="167" t="s">
        <v>229</v>
      </c>
      <c r="J64" s="87" t="s">
        <v>230</v>
      </c>
      <c r="K64" s="46"/>
    </row>
    <row r="65" spans="1:11" ht="89.4" customHeight="1" x14ac:dyDescent="0.3">
      <c r="A65" s="206"/>
      <c r="B65" s="211"/>
      <c r="C65" s="55" t="s">
        <v>84</v>
      </c>
      <c r="D65" s="154"/>
      <c r="E65" s="88" t="s">
        <v>231</v>
      </c>
      <c r="F65" s="167" t="s">
        <v>148</v>
      </c>
      <c r="G65" s="167" t="s">
        <v>149</v>
      </c>
      <c r="H65" s="154">
        <v>2021</v>
      </c>
      <c r="I65" s="167" t="s">
        <v>232</v>
      </c>
      <c r="J65" s="167" t="s">
        <v>233</v>
      </c>
      <c r="K65" s="46"/>
    </row>
    <row r="66" spans="1:11" ht="108" x14ac:dyDescent="0.3">
      <c r="A66" s="206"/>
      <c r="B66" s="211"/>
      <c r="C66" s="55" t="s">
        <v>84</v>
      </c>
      <c r="D66" s="89">
        <v>1</v>
      </c>
      <c r="E66" s="81" t="s">
        <v>234</v>
      </c>
      <c r="F66" s="90" t="s">
        <v>148</v>
      </c>
      <c r="G66" s="167" t="s">
        <v>149</v>
      </c>
      <c r="H66" s="154">
        <v>2021</v>
      </c>
      <c r="I66" s="167" t="s">
        <v>232</v>
      </c>
      <c r="J66" s="167" t="s">
        <v>235</v>
      </c>
      <c r="K66" s="46"/>
    </row>
    <row r="67" spans="1:11" ht="79.2" customHeight="1" x14ac:dyDescent="0.3">
      <c r="A67" s="206"/>
      <c r="B67" s="211"/>
      <c r="C67" s="55" t="s">
        <v>84</v>
      </c>
      <c r="D67" s="89">
        <v>2</v>
      </c>
      <c r="E67" s="81" t="s">
        <v>236</v>
      </c>
      <c r="F67" s="90" t="s">
        <v>148</v>
      </c>
      <c r="G67" s="167" t="s">
        <v>149</v>
      </c>
      <c r="H67" s="154">
        <v>2021</v>
      </c>
      <c r="I67" s="167" t="s">
        <v>237</v>
      </c>
      <c r="J67" s="167" t="s">
        <v>238</v>
      </c>
      <c r="K67" s="46"/>
    </row>
    <row r="68" spans="1:11" ht="78" customHeight="1" x14ac:dyDescent="0.3">
      <c r="A68" s="206"/>
      <c r="B68" s="211"/>
      <c r="C68" s="55" t="s">
        <v>84</v>
      </c>
      <c r="D68" s="154">
        <v>3</v>
      </c>
      <c r="E68" s="91" t="s">
        <v>239</v>
      </c>
      <c r="F68" s="167" t="s">
        <v>148</v>
      </c>
      <c r="G68" s="167" t="s">
        <v>149</v>
      </c>
      <c r="H68" s="154">
        <v>2021</v>
      </c>
      <c r="I68" s="167" t="s">
        <v>237</v>
      </c>
      <c r="J68" s="167" t="s">
        <v>240</v>
      </c>
      <c r="K68" s="46"/>
    </row>
    <row r="69" spans="1:11" ht="87.6" customHeight="1" x14ac:dyDescent="0.3">
      <c r="A69" s="206"/>
      <c r="B69" s="211"/>
      <c r="C69" s="55" t="s">
        <v>84</v>
      </c>
      <c r="D69" s="154">
        <v>4</v>
      </c>
      <c r="E69" s="35" t="s">
        <v>241</v>
      </c>
      <c r="F69" s="167" t="s">
        <v>148</v>
      </c>
      <c r="G69" s="167" t="s">
        <v>149</v>
      </c>
      <c r="H69" s="154">
        <v>2021</v>
      </c>
      <c r="I69" s="167" t="s">
        <v>232</v>
      </c>
      <c r="J69" s="167" t="s">
        <v>242</v>
      </c>
      <c r="K69" s="46"/>
    </row>
    <row r="70" spans="1:11" ht="72" x14ac:dyDescent="0.3">
      <c r="A70" s="206"/>
      <c r="B70" s="211"/>
      <c r="C70" s="55" t="s">
        <v>85</v>
      </c>
      <c r="D70" s="154">
        <v>5</v>
      </c>
      <c r="E70" s="84" t="s">
        <v>243</v>
      </c>
      <c r="F70" s="167" t="s">
        <v>148</v>
      </c>
      <c r="G70" s="167" t="s">
        <v>149</v>
      </c>
      <c r="H70" s="154">
        <v>2021</v>
      </c>
      <c r="I70" s="167" t="s">
        <v>244</v>
      </c>
      <c r="J70" s="167" t="s">
        <v>245</v>
      </c>
      <c r="K70" s="46"/>
    </row>
    <row r="71" spans="1:11" ht="108" x14ac:dyDescent="0.3">
      <c r="A71" s="206"/>
      <c r="B71" s="211"/>
      <c r="C71" s="55" t="s">
        <v>86</v>
      </c>
      <c r="D71" s="154">
        <v>6</v>
      </c>
      <c r="E71" s="35" t="s">
        <v>246</v>
      </c>
      <c r="F71" s="167" t="s">
        <v>148</v>
      </c>
      <c r="G71" s="167" t="s">
        <v>149</v>
      </c>
      <c r="H71" s="154">
        <v>2021</v>
      </c>
      <c r="I71" s="167" t="s">
        <v>247</v>
      </c>
      <c r="J71" s="167" t="s">
        <v>248</v>
      </c>
      <c r="K71" s="46"/>
    </row>
    <row r="72" spans="1:11" ht="96" customHeight="1" x14ac:dyDescent="0.3">
      <c r="A72" s="206"/>
      <c r="B72" s="211"/>
      <c r="C72" s="55" t="s">
        <v>173</v>
      </c>
      <c r="D72" s="154">
        <v>7</v>
      </c>
      <c r="E72" s="35" t="s">
        <v>249</v>
      </c>
      <c r="F72" s="167" t="s">
        <v>148</v>
      </c>
      <c r="G72" s="167" t="s">
        <v>149</v>
      </c>
      <c r="H72" s="154">
        <v>2021</v>
      </c>
      <c r="I72" s="167" t="s">
        <v>250</v>
      </c>
      <c r="J72" s="92" t="s">
        <v>251</v>
      </c>
      <c r="K72" s="46"/>
    </row>
    <row r="73" spans="1:11" ht="14.4" customHeight="1" x14ac:dyDescent="0.3">
      <c r="A73" s="14"/>
      <c r="B73" s="14"/>
      <c r="C73" s="53"/>
      <c r="D73" s="53"/>
      <c r="E73" s="184" t="s">
        <v>138</v>
      </c>
      <c r="F73" s="184"/>
      <c r="G73" s="184"/>
      <c r="H73" s="184"/>
      <c r="I73" s="184"/>
      <c r="J73" s="184"/>
      <c r="K73" s="184"/>
    </row>
    <row r="74" spans="1:11" ht="108" x14ac:dyDescent="0.3">
      <c r="A74" s="206" t="s">
        <v>111</v>
      </c>
      <c r="B74" s="211">
        <v>5</v>
      </c>
      <c r="C74" s="55" t="s">
        <v>83</v>
      </c>
      <c r="D74" s="154">
        <v>1</v>
      </c>
      <c r="E74" s="84" t="s">
        <v>252</v>
      </c>
      <c r="F74" s="170" t="s">
        <v>253</v>
      </c>
      <c r="G74" s="90" t="s">
        <v>149</v>
      </c>
      <c r="H74" s="154">
        <v>2021</v>
      </c>
      <c r="I74" s="167"/>
      <c r="J74" s="167" t="s">
        <v>254</v>
      </c>
      <c r="K74" s="46"/>
    </row>
    <row r="75" spans="1:11" ht="192" x14ac:dyDescent="0.3">
      <c r="A75" s="206"/>
      <c r="B75" s="211"/>
      <c r="C75" s="55" t="s">
        <v>84</v>
      </c>
      <c r="D75" s="154">
        <v>2</v>
      </c>
      <c r="E75" s="84" t="s">
        <v>255</v>
      </c>
      <c r="F75" s="170" t="s">
        <v>256</v>
      </c>
      <c r="G75" s="90" t="s">
        <v>149</v>
      </c>
      <c r="H75" s="154">
        <v>2021</v>
      </c>
      <c r="I75" s="167"/>
      <c r="J75" s="167" t="s">
        <v>257</v>
      </c>
      <c r="K75" s="46"/>
    </row>
    <row r="76" spans="1:11" ht="324" x14ac:dyDescent="0.3">
      <c r="A76" s="206"/>
      <c r="B76" s="211"/>
      <c r="C76" s="55" t="s">
        <v>85</v>
      </c>
      <c r="D76" s="154">
        <v>3</v>
      </c>
      <c r="E76" s="84" t="s">
        <v>258</v>
      </c>
      <c r="F76" s="170" t="s">
        <v>259</v>
      </c>
      <c r="G76" s="90" t="s">
        <v>149</v>
      </c>
      <c r="H76" s="154">
        <v>2021</v>
      </c>
      <c r="I76" s="167"/>
      <c r="J76" s="167" t="s">
        <v>260</v>
      </c>
      <c r="K76" s="46"/>
    </row>
    <row r="77" spans="1:11" ht="108" x14ac:dyDescent="0.3">
      <c r="A77" s="206"/>
      <c r="B77" s="211"/>
      <c r="C77" s="55" t="s">
        <v>86</v>
      </c>
      <c r="D77" s="154">
        <v>4</v>
      </c>
      <c r="E77" s="84" t="s">
        <v>261</v>
      </c>
      <c r="F77" s="170" t="s">
        <v>259</v>
      </c>
      <c r="G77" s="90" t="s">
        <v>149</v>
      </c>
      <c r="H77" s="154">
        <v>2021</v>
      </c>
      <c r="I77" s="167"/>
      <c r="J77" s="167" t="s">
        <v>262</v>
      </c>
      <c r="K77" s="46"/>
    </row>
    <row r="78" spans="1:11" ht="199.8" customHeight="1" x14ac:dyDescent="0.3">
      <c r="A78" s="206"/>
      <c r="B78" s="211"/>
      <c r="C78" s="55" t="s">
        <v>173</v>
      </c>
      <c r="D78" s="154">
        <v>5</v>
      </c>
      <c r="E78" s="84" t="s">
        <v>263</v>
      </c>
      <c r="F78" s="170" t="s">
        <v>259</v>
      </c>
      <c r="G78" s="90" t="s">
        <v>149</v>
      </c>
      <c r="H78" s="154">
        <v>2021</v>
      </c>
      <c r="I78" s="167"/>
      <c r="J78" s="167" t="s">
        <v>264</v>
      </c>
      <c r="K78" s="46"/>
    </row>
    <row r="79" spans="1:11" ht="300" x14ac:dyDescent="0.3">
      <c r="A79" s="206"/>
      <c r="B79" s="211"/>
      <c r="C79" s="55" t="s">
        <v>175</v>
      </c>
      <c r="D79" s="154">
        <v>6</v>
      </c>
      <c r="E79" s="84" t="s">
        <v>265</v>
      </c>
      <c r="F79" s="170" t="s">
        <v>259</v>
      </c>
      <c r="G79" s="90" t="s">
        <v>149</v>
      </c>
      <c r="H79" s="154">
        <v>2021</v>
      </c>
      <c r="I79" s="167"/>
      <c r="J79" s="167" t="s">
        <v>266</v>
      </c>
      <c r="K79" s="46"/>
    </row>
    <row r="80" spans="1:11" ht="156" x14ac:dyDescent="0.3">
      <c r="A80" s="206"/>
      <c r="B80" s="211"/>
      <c r="C80" s="55" t="s">
        <v>178</v>
      </c>
      <c r="D80" s="154">
        <v>7</v>
      </c>
      <c r="E80" s="84" t="s">
        <v>267</v>
      </c>
      <c r="F80" s="170" t="s">
        <v>268</v>
      </c>
      <c r="G80" s="90" t="s">
        <v>149</v>
      </c>
      <c r="H80" s="154">
        <v>2021</v>
      </c>
      <c r="I80" s="167"/>
      <c r="J80" s="167" t="s">
        <v>269</v>
      </c>
      <c r="K80" s="46"/>
    </row>
    <row r="81" spans="1:11" ht="60" x14ac:dyDescent="0.3">
      <c r="A81" s="206"/>
      <c r="B81" s="211"/>
      <c r="C81" s="55" t="s">
        <v>146</v>
      </c>
      <c r="D81" s="154">
        <v>8</v>
      </c>
      <c r="E81" s="84" t="s">
        <v>270</v>
      </c>
      <c r="F81" s="170" t="s">
        <v>268</v>
      </c>
      <c r="G81" s="90" t="s">
        <v>149</v>
      </c>
      <c r="H81" s="154">
        <v>2021</v>
      </c>
      <c r="I81" s="167"/>
      <c r="J81" s="167" t="s">
        <v>271</v>
      </c>
      <c r="K81" s="46"/>
    </row>
    <row r="82" spans="1:11" ht="132" x14ac:dyDescent="0.3">
      <c r="A82" s="206"/>
      <c r="B82" s="211"/>
      <c r="C82" s="55" t="s">
        <v>181</v>
      </c>
      <c r="D82" s="154">
        <v>9</v>
      </c>
      <c r="E82" s="84" t="s">
        <v>272</v>
      </c>
      <c r="F82" s="170" t="s">
        <v>268</v>
      </c>
      <c r="G82" s="90" t="s">
        <v>149</v>
      </c>
      <c r="H82" s="154">
        <v>2021</v>
      </c>
      <c r="I82" s="167"/>
      <c r="J82" s="167" t="s">
        <v>273</v>
      </c>
      <c r="K82" s="46"/>
    </row>
    <row r="83" spans="1:11" ht="132" x14ac:dyDescent="0.3">
      <c r="A83" s="206"/>
      <c r="B83" s="211"/>
      <c r="C83" s="55" t="s">
        <v>184</v>
      </c>
      <c r="D83" s="154">
        <v>10</v>
      </c>
      <c r="E83" s="84" t="s">
        <v>274</v>
      </c>
      <c r="F83" s="170" t="s">
        <v>268</v>
      </c>
      <c r="G83" s="90" t="s">
        <v>149</v>
      </c>
      <c r="H83" s="154">
        <v>2017</v>
      </c>
      <c r="I83" s="167"/>
      <c r="J83" s="167" t="s">
        <v>275</v>
      </c>
      <c r="K83" s="46"/>
    </row>
    <row r="84" spans="1:11" ht="168" x14ac:dyDescent="0.3">
      <c r="A84" s="206"/>
      <c r="B84" s="211"/>
      <c r="C84" s="55" t="s">
        <v>187</v>
      </c>
      <c r="D84" s="154">
        <v>11</v>
      </c>
      <c r="E84" s="84" t="s">
        <v>276</v>
      </c>
      <c r="F84" s="170" t="s">
        <v>268</v>
      </c>
      <c r="G84" s="90" t="s">
        <v>149</v>
      </c>
      <c r="H84" s="154">
        <v>2021</v>
      </c>
      <c r="I84" s="167"/>
      <c r="J84" s="167" t="s">
        <v>277</v>
      </c>
      <c r="K84" s="46"/>
    </row>
    <row r="85" spans="1:11" ht="84" x14ac:dyDescent="0.3">
      <c r="A85" s="206"/>
      <c r="B85" s="211"/>
      <c r="C85" s="55" t="s">
        <v>190</v>
      </c>
      <c r="D85" s="154">
        <v>12</v>
      </c>
      <c r="E85" s="84" t="s">
        <v>278</v>
      </c>
      <c r="F85" s="170" t="s">
        <v>268</v>
      </c>
      <c r="G85" s="90" t="s">
        <v>149</v>
      </c>
      <c r="H85" s="154">
        <v>2021</v>
      </c>
      <c r="I85" s="167"/>
      <c r="J85" s="167" t="s">
        <v>279</v>
      </c>
      <c r="K85" s="46"/>
    </row>
    <row r="86" spans="1:11" ht="372" x14ac:dyDescent="0.3">
      <c r="A86" s="206"/>
      <c r="B86" s="211"/>
      <c r="C86" s="55" t="s">
        <v>194</v>
      </c>
      <c r="D86" s="154">
        <v>13</v>
      </c>
      <c r="E86" s="84" t="s">
        <v>280</v>
      </c>
      <c r="F86" s="170" t="s">
        <v>268</v>
      </c>
      <c r="G86" s="90" t="s">
        <v>149</v>
      </c>
      <c r="H86" s="154">
        <v>2018</v>
      </c>
      <c r="I86" s="167"/>
      <c r="J86" s="167" t="s">
        <v>280</v>
      </c>
      <c r="K86" s="46"/>
    </row>
    <row r="87" spans="1:11" ht="72" x14ac:dyDescent="0.3">
      <c r="A87" s="206"/>
      <c r="B87" s="211"/>
      <c r="C87" s="55" t="s">
        <v>197</v>
      </c>
      <c r="D87" s="154">
        <v>14</v>
      </c>
      <c r="E87" s="84" t="s">
        <v>281</v>
      </c>
      <c r="F87" s="170" t="s">
        <v>282</v>
      </c>
      <c r="G87" s="90" t="s">
        <v>149</v>
      </c>
      <c r="H87" s="154"/>
      <c r="I87" s="167"/>
      <c r="J87" s="167" t="s">
        <v>283</v>
      </c>
      <c r="K87" s="46"/>
    </row>
    <row r="88" spans="1:11" ht="72" x14ac:dyDescent="0.3">
      <c r="A88" s="206"/>
      <c r="B88" s="211"/>
      <c r="C88" s="55" t="s">
        <v>200</v>
      </c>
      <c r="D88" s="154">
        <v>15</v>
      </c>
      <c r="E88" s="84" t="s">
        <v>284</v>
      </c>
      <c r="F88" s="170" t="s">
        <v>282</v>
      </c>
      <c r="G88" s="90" t="s">
        <v>149</v>
      </c>
      <c r="H88" s="154"/>
      <c r="I88" s="167"/>
      <c r="J88" s="167" t="s">
        <v>283</v>
      </c>
      <c r="K88" s="46"/>
    </row>
    <row r="89" spans="1:11" ht="72" x14ac:dyDescent="0.3">
      <c r="A89" s="206"/>
      <c r="B89" s="211"/>
      <c r="C89" s="55" t="s">
        <v>203</v>
      </c>
      <c r="D89" s="154">
        <v>16</v>
      </c>
      <c r="E89" s="84" t="s">
        <v>285</v>
      </c>
      <c r="F89" s="170" t="s">
        <v>282</v>
      </c>
      <c r="G89" s="90" t="s">
        <v>149</v>
      </c>
      <c r="H89" s="154"/>
      <c r="I89" s="167"/>
      <c r="J89" s="167" t="s">
        <v>286</v>
      </c>
      <c r="K89" s="46"/>
    </row>
    <row r="90" spans="1:11" ht="96" x14ac:dyDescent="0.3">
      <c r="A90" s="206"/>
      <c r="B90" s="211"/>
      <c r="C90" s="55" t="s">
        <v>206</v>
      </c>
      <c r="D90" s="154">
        <v>17</v>
      </c>
      <c r="E90" s="84" t="s">
        <v>287</v>
      </c>
      <c r="F90" s="170" t="s">
        <v>288</v>
      </c>
      <c r="G90" s="90" t="s">
        <v>149</v>
      </c>
      <c r="H90" s="154"/>
      <c r="I90" s="167"/>
      <c r="J90" s="167" t="s">
        <v>289</v>
      </c>
      <c r="K90" s="46"/>
    </row>
    <row r="91" spans="1:11" ht="108" x14ac:dyDescent="0.3">
      <c r="A91" s="206"/>
      <c r="B91" s="211"/>
      <c r="C91" s="55" t="s">
        <v>209</v>
      </c>
      <c r="D91" s="154">
        <v>18</v>
      </c>
      <c r="E91" s="84" t="s">
        <v>290</v>
      </c>
      <c r="F91" s="170" t="s">
        <v>288</v>
      </c>
      <c r="G91" s="90" t="s">
        <v>149</v>
      </c>
      <c r="H91" s="154"/>
      <c r="I91" s="167"/>
      <c r="J91" s="167" t="s">
        <v>291</v>
      </c>
      <c r="K91" s="46"/>
    </row>
  </sheetData>
  <mergeCells count="39">
    <mergeCell ref="A74:A91"/>
    <mergeCell ref="B74:B91"/>
    <mergeCell ref="A64:A72"/>
    <mergeCell ref="B64:B72"/>
    <mergeCell ref="E73:K73"/>
    <mergeCell ref="C37:K37"/>
    <mergeCell ref="A38:A62"/>
    <mergeCell ref="B38:B62"/>
    <mergeCell ref="C38:C62"/>
    <mergeCell ref="E63:K63"/>
    <mergeCell ref="E10:K10"/>
    <mergeCell ref="D29:K29"/>
    <mergeCell ref="A30:A36"/>
    <mergeCell ref="B30:B36"/>
    <mergeCell ref="A1:K1"/>
    <mergeCell ref="J8:J9"/>
    <mergeCell ref="K8:K9"/>
    <mergeCell ref="C3:K3"/>
    <mergeCell ref="C4:K4"/>
    <mergeCell ref="A8:D8"/>
    <mergeCell ref="E8:E9"/>
    <mergeCell ref="F8:F9"/>
    <mergeCell ref="G8:G9"/>
    <mergeCell ref="H8:H9"/>
    <mergeCell ref="I8:I9"/>
    <mergeCell ref="F6:K6"/>
    <mergeCell ref="A23:A28"/>
    <mergeCell ref="C23:C28"/>
    <mergeCell ref="B23:B28"/>
    <mergeCell ref="A15:A16"/>
    <mergeCell ref="B15:B16"/>
    <mergeCell ref="C15:C16"/>
    <mergeCell ref="J15:J16"/>
    <mergeCell ref="K15:K16"/>
    <mergeCell ref="D15:D16"/>
    <mergeCell ref="F15:F16"/>
    <mergeCell ref="G15:G16"/>
    <mergeCell ref="H15:H16"/>
    <mergeCell ref="I15:I16"/>
  </mergeCells>
  <hyperlinks>
    <hyperlink ref="A1" r:id="rId1" display="consultantplus://offline/ref=81C534AC1618B38338B7138DDEB14344F59B417381706259B468524054C32ECBB30FCA5546109B5D4A4FB16DK7O"/>
    <hyperlink ref="C3" r:id="rId2" display="consultantplus://offline/ref=81C534AC1618B38338B7138DDEB14344F59B417381706259B468524054C32ECBB30FCA5546109B5D4A4FB36DK7O"/>
  </hyperlinks>
  <pageMargins left="0.59055118110236227" right="0.19685039370078741" top="0.59055118110236227" bottom="0" header="0" footer="0"/>
  <pageSetup paperSize="9" orientation="landscape" horizontalDpi="0" verticalDpi="0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D10" zoomScaleNormal="100" workbookViewId="0">
      <selection activeCell="Q13" sqref="Q13"/>
    </sheetView>
  </sheetViews>
  <sheetFormatPr defaultRowHeight="14.4" x14ac:dyDescent="0.3"/>
  <cols>
    <col min="1" max="1" width="5.6640625" customWidth="1"/>
    <col min="2" max="2" width="5.5546875" customWidth="1"/>
    <col min="3" max="3" width="6.33203125" customWidth="1"/>
    <col min="4" max="4" width="5.6640625" customWidth="1"/>
    <col min="5" max="5" width="6.44140625" customWidth="1"/>
    <col min="6" max="6" width="12.88671875" customWidth="1"/>
    <col min="7" max="7" width="11.44140625" customWidth="1"/>
    <col min="8" max="8" width="8" customWidth="1"/>
    <col min="9" max="9" width="7.88671875" customWidth="1"/>
    <col min="10" max="10" width="8.33203125" customWidth="1"/>
    <col min="11" max="11" width="10.109375" customWidth="1"/>
    <col min="12" max="12" width="5.88671875" customWidth="1"/>
  </cols>
  <sheetData>
    <row r="1" spans="1:18" ht="33" customHeight="1" x14ac:dyDescent="0.3">
      <c r="A1" s="217" t="s">
        <v>41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</row>
    <row r="3" spans="1:18" ht="15.6" x14ac:dyDescent="0.3">
      <c r="A3" s="202" t="s">
        <v>42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</row>
    <row r="4" spans="1:18" ht="15.6" x14ac:dyDescent="0.3">
      <c r="A4" s="193" t="s">
        <v>43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</row>
    <row r="5" spans="1:18" ht="15.6" x14ac:dyDescent="0.3">
      <c r="A5" s="218" t="s">
        <v>369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</row>
    <row r="6" spans="1:18" ht="15.6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8" ht="25.5" customHeight="1" x14ac:dyDescent="0.3">
      <c r="A7" s="16"/>
      <c r="B7" s="8" t="s">
        <v>18</v>
      </c>
      <c r="C7" s="8"/>
      <c r="G7" s="194" t="str">
        <f>'Форма 1'!$E$11</f>
        <v>«Городское хозяйство» в муниципальном образовании «Город Можга» на 2015-2024 годы»</v>
      </c>
      <c r="H7" s="194"/>
      <c r="I7" s="194"/>
      <c r="J7" s="194"/>
      <c r="K7" s="194"/>
      <c r="L7" s="194"/>
      <c r="M7" s="194"/>
      <c r="N7" s="194"/>
      <c r="O7" s="194"/>
      <c r="P7" s="194"/>
      <c r="Q7" s="194"/>
    </row>
    <row r="8" spans="1:18" ht="15.6" x14ac:dyDescent="0.3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  <row r="9" spans="1:18" ht="114" customHeight="1" x14ac:dyDescent="0.3">
      <c r="A9" s="219" t="s">
        <v>19</v>
      </c>
      <c r="B9" s="219"/>
      <c r="C9" s="219"/>
      <c r="D9" s="219"/>
      <c r="E9" s="219"/>
      <c r="F9" s="219" t="s">
        <v>357</v>
      </c>
      <c r="G9" s="39" t="s">
        <v>350</v>
      </c>
      <c r="H9" s="219" t="s">
        <v>34</v>
      </c>
      <c r="I9" s="219"/>
      <c r="J9" s="219"/>
      <c r="K9" s="219"/>
      <c r="L9" s="219"/>
      <c r="M9" s="219" t="s">
        <v>351</v>
      </c>
      <c r="N9" s="219"/>
      <c r="O9" s="219"/>
      <c r="P9" s="219" t="s">
        <v>352</v>
      </c>
      <c r="Q9" s="219"/>
      <c r="R9" s="1"/>
    </row>
    <row r="10" spans="1:18" ht="45" customHeight="1" x14ac:dyDescent="0.3">
      <c r="A10" s="219"/>
      <c r="B10" s="219"/>
      <c r="C10" s="219"/>
      <c r="D10" s="219"/>
      <c r="E10" s="219"/>
      <c r="F10" s="219"/>
      <c r="G10" s="39" t="s">
        <v>353</v>
      </c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1"/>
    </row>
    <row r="11" spans="1:18" ht="92.4" x14ac:dyDescent="0.3">
      <c r="A11" s="39" t="s">
        <v>11</v>
      </c>
      <c r="B11" s="39" t="s">
        <v>12</v>
      </c>
      <c r="C11" s="39" t="s">
        <v>27</v>
      </c>
      <c r="D11" s="39" t="s">
        <v>28</v>
      </c>
      <c r="E11" s="39" t="s">
        <v>39</v>
      </c>
      <c r="F11" s="219"/>
      <c r="G11" s="39" t="s">
        <v>354</v>
      </c>
      <c r="H11" s="39" t="s">
        <v>33</v>
      </c>
      <c r="I11" s="39" t="s">
        <v>35</v>
      </c>
      <c r="J11" s="39" t="s">
        <v>36</v>
      </c>
      <c r="K11" s="39" t="s">
        <v>37</v>
      </c>
      <c r="L11" s="39" t="s">
        <v>38</v>
      </c>
      <c r="M11" s="39" t="s">
        <v>10</v>
      </c>
      <c r="N11" s="39" t="s">
        <v>364</v>
      </c>
      <c r="O11" s="39" t="s">
        <v>355</v>
      </c>
      <c r="P11" s="39" t="s">
        <v>363</v>
      </c>
      <c r="Q11" s="39" t="s">
        <v>365</v>
      </c>
      <c r="R11" s="1"/>
    </row>
    <row r="12" spans="1:18" ht="14.4" customHeight="1" x14ac:dyDescent="0.3">
      <c r="A12" s="39">
        <v>1</v>
      </c>
      <c r="B12" s="39">
        <v>2</v>
      </c>
      <c r="C12" s="39">
        <v>3</v>
      </c>
      <c r="D12" s="39">
        <v>4</v>
      </c>
      <c r="E12" s="39">
        <v>5</v>
      </c>
      <c r="F12" s="39">
        <v>6</v>
      </c>
      <c r="G12" s="39">
        <v>7</v>
      </c>
      <c r="H12" s="39">
        <v>8</v>
      </c>
      <c r="I12" s="39">
        <v>9</v>
      </c>
      <c r="J12" s="39">
        <v>10</v>
      </c>
      <c r="K12" s="39">
        <v>11</v>
      </c>
      <c r="L12" s="39">
        <v>12</v>
      </c>
      <c r="M12" s="39">
        <v>13</v>
      </c>
      <c r="N12" s="39">
        <v>14</v>
      </c>
      <c r="O12" s="39">
        <v>15</v>
      </c>
      <c r="P12" s="39">
        <v>16</v>
      </c>
      <c r="Q12" s="39">
        <v>17</v>
      </c>
      <c r="R12" s="1"/>
    </row>
    <row r="13" spans="1:18" ht="48.6" customHeight="1" x14ac:dyDescent="0.3">
      <c r="A13" s="206" t="s">
        <v>111</v>
      </c>
      <c r="B13" s="215"/>
      <c r="C13" s="215"/>
      <c r="D13" s="216"/>
      <c r="E13" s="215"/>
      <c r="F13" s="213" t="s">
        <v>359</v>
      </c>
      <c r="G13" s="131" t="s">
        <v>40</v>
      </c>
      <c r="H13" s="132"/>
      <c r="I13" s="132"/>
      <c r="J13" s="132"/>
      <c r="K13" s="132"/>
      <c r="L13" s="132"/>
      <c r="M13" s="136">
        <v>0</v>
      </c>
      <c r="N13" s="136">
        <v>0</v>
      </c>
      <c r="O13" s="136">
        <v>0</v>
      </c>
      <c r="P13" s="136">
        <v>0</v>
      </c>
      <c r="Q13" s="134">
        <v>0</v>
      </c>
      <c r="R13" s="1"/>
    </row>
    <row r="14" spans="1:18" ht="36" x14ac:dyDescent="0.3">
      <c r="A14" s="206"/>
      <c r="B14" s="215"/>
      <c r="C14" s="215"/>
      <c r="D14" s="216"/>
      <c r="E14" s="215"/>
      <c r="F14" s="213"/>
      <c r="G14" s="135" t="s">
        <v>44</v>
      </c>
      <c r="H14" s="132"/>
      <c r="I14" s="133"/>
      <c r="J14" s="132"/>
      <c r="K14" s="133"/>
      <c r="L14" s="132"/>
      <c r="M14" s="134"/>
      <c r="N14" s="134"/>
      <c r="O14" s="134"/>
      <c r="P14" s="134"/>
      <c r="Q14" s="134"/>
      <c r="R14" s="1"/>
    </row>
    <row r="15" spans="1:18" ht="103.2" customHeight="1" x14ac:dyDescent="0.3">
      <c r="A15" s="144" t="s">
        <v>111</v>
      </c>
      <c r="B15" s="144" t="s">
        <v>83</v>
      </c>
      <c r="C15" s="145" t="s">
        <v>32</v>
      </c>
      <c r="D15" s="142"/>
      <c r="E15" s="143"/>
      <c r="F15" s="142" t="s">
        <v>360</v>
      </c>
      <c r="G15" s="141" t="s">
        <v>44</v>
      </c>
      <c r="H15" s="137"/>
      <c r="I15" s="137"/>
      <c r="J15" s="137"/>
      <c r="K15" s="137"/>
      <c r="L15" s="137"/>
      <c r="M15" s="138"/>
      <c r="N15" s="139"/>
      <c r="O15" s="138"/>
      <c r="P15" s="140"/>
      <c r="Q15" s="137"/>
      <c r="R15" s="1"/>
    </row>
    <row r="16" spans="1:18" ht="126.6" customHeight="1" x14ac:dyDescent="0.3">
      <c r="A16" s="150" t="s">
        <v>111</v>
      </c>
      <c r="B16" s="150" t="s">
        <v>83</v>
      </c>
      <c r="C16" s="150" t="s">
        <v>32</v>
      </c>
      <c r="D16" s="152" t="s">
        <v>83</v>
      </c>
      <c r="E16" s="159"/>
      <c r="F16" s="148" t="s">
        <v>100</v>
      </c>
      <c r="G16" s="153" t="s">
        <v>44</v>
      </c>
      <c r="H16" s="154"/>
      <c r="I16" s="155"/>
      <c r="J16" s="154"/>
      <c r="K16" s="155"/>
      <c r="L16" s="156"/>
      <c r="M16" s="151"/>
      <c r="N16" s="151"/>
      <c r="O16" s="151"/>
      <c r="P16" s="147"/>
      <c r="Q16" s="147"/>
      <c r="R16" s="1"/>
    </row>
    <row r="17" spans="1:17" ht="126.6" customHeight="1" x14ac:dyDescent="0.3">
      <c r="A17" s="150" t="s">
        <v>111</v>
      </c>
      <c r="B17" s="150" t="s">
        <v>83</v>
      </c>
      <c r="C17" s="150" t="s">
        <v>32</v>
      </c>
      <c r="D17" s="152" t="s">
        <v>84</v>
      </c>
      <c r="E17" s="158"/>
      <c r="F17" s="148" t="s">
        <v>361</v>
      </c>
      <c r="G17" s="153" t="s">
        <v>44</v>
      </c>
      <c r="H17" s="154"/>
      <c r="I17" s="155"/>
      <c r="J17" s="154"/>
      <c r="K17" s="155"/>
      <c r="L17" s="156"/>
      <c r="M17" s="157"/>
      <c r="N17" s="157"/>
      <c r="O17" s="157"/>
      <c r="P17" s="157"/>
      <c r="Q17" s="157"/>
    </row>
    <row r="18" spans="1:17" ht="97.2" customHeight="1" x14ac:dyDescent="0.3">
      <c r="A18" s="120" t="s">
        <v>111</v>
      </c>
      <c r="B18" s="120" t="s">
        <v>83</v>
      </c>
      <c r="C18" s="120" t="s">
        <v>32</v>
      </c>
      <c r="D18" s="121" t="s">
        <v>85</v>
      </c>
      <c r="E18" s="130"/>
      <c r="F18" s="119" t="s">
        <v>358</v>
      </c>
      <c r="G18" s="122" t="s">
        <v>44</v>
      </c>
      <c r="H18" s="123"/>
      <c r="I18" s="124"/>
      <c r="J18" s="123"/>
      <c r="K18" s="124"/>
      <c r="L18" s="125"/>
      <c r="M18" s="128"/>
      <c r="N18" s="129"/>
      <c r="O18" s="128"/>
      <c r="P18" s="126"/>
      <c r="Q18" s="127"/>
    </row>
    <row r="19" spans="1:17" s="146" customFormat="1" ht="186.6" customHeight="1" x14ac:dyDescent="0.3">
      <c r="A19" s="150" t="s">
        <v>111</v>
      </c>
      <c r="B19" s="150" t="s">
        <v>83</v>
      </c>
      <c r="C19" s="150" t="s">
        <v>32</v>
      </c>
      <c r="D19" s="152" t="s">
        <v>86</v>
      </c>
      <c r="E19" s="149"/>
      <c r="F19" s="148" t="s">
        <v>362</v>
      </c>
      <c r="G19" s="153" t="s">
        <v>44</v>
      </c>
      <c r="H19" s="154"/>
      <c r="I19" s="155"/>
      <c r="J19" s="154"/>
      <c r="K19" s="155"/>
      <c r="L19" s="156"/>
      <c r="M19" s="160"/>
      <c r="N19" s="157"/>
      <c r="O19" s="160"/>
      <c r="P19" s="160"/>
      <c r="Q19" s="160"/>
    </row>
    <row r="20" spans="1:17" ht="14.4" customHeight="1" x14ac:dyDescent="0.3">
      <c r="A20" s="14"/>
      <c r="B20" s="14"/>
      <c r="C20" s="14"/>
      <c r="D20" s="14"/>
      <c r="E20" s="14"/>
      <c r="F20" s="210" t="s">
        <v>125</v>
      </c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210"/>
    </row>
    <row r="21" spans="1:17" ht="22.8" customHeight="1" x14ac:dyDescent="0.3">
      <c r="A21" s="220" t="s">
        <v>111</v>
      </c>
      <c r="B21" s="222">
        <v>2</v>
      </c>
      <c r="C21" s="224"/>
      <c r="D21" s="225"/>
      <c r="E21" s="224"/>
      <c r="F21" s="228" t="s">
        <v>331</v>
      </c>
      <c r="G21" s="93" t="s">
        <v>40</v>
      </c>
      <c r="H21" s="156"/>
      <c r="I21" s="156"/>
      <c r="J21" s="156"/>
      <c r="K21" s="156"/>
      <c r="L21" s="156"/>
      <c r="M21" s="94">
        <f>M22</f>
        <v>371838.60000000003</v>
      </c>
      <c r="N21" s="95"/>
      <c r="O21" s="94">
        <f>O22</f>
        <v>354668.00000000006</v>
      </c>
      <c r="P21" s="96">
        <f t="shared" ref="P21:P24" si="0">O21/M21*100</f>
        <v>95.382243801477316</v>
      </c>
      <c r="Q21" s="156"/>
    </row>
    <row r="22" spans="1:17" ht="136.80000000000001" customHeight="1" x14ac:dyDescent="0.3">
      <c r="A22" s="221"/>
      <c r="B22" s="223"/>
      <c r="C22" s="224"/>
      <c r="D22" s="225"/>
      <c r="E22" s="224"/>
      <c r="F22" s="228"/>
      <c r="G22" s="97" t="s">
        <v>44</v>
      </c>
      <c r="H22" s="156">
        <v>981</v>
      </c>
      <c r="I22" s="155" t="s">
        <v>173</v>
      </c>
      <c r="J22" s="156">
        <v>2</v>
      </c>
      <c r="K22" s="155"/>
      <c r="L22" s="156"/>
      <c r="M22" s="98">
        <f>SUM(M23:M28)</f>
        <v>371838.60000000003</v>
      </c>
      <c r="N22" s="98"/>
      <c r="O22" s="98">
        <f>SUM(O23:O28)</f>
        <v>354668.00000000006</v>
      </c>
      <c r="P22" s="96">
        <f t="shared" si="0"/>
        <v>95.382243801477316</v>
      </c>
      <c r="Q22" s="156"/>
    </row>
    <row r="23" spans="1:17" ht="66.599999999999994" customHeight="1" x14ac:dyDescent="0.3">
      <c r="A23" s="55" t="s">
        <v>111</v>
      </c>
      <c r="B23" s="57">
        <v>2</v>
      </c>
      <c r="C23" s="57">
        <v>1</v>
      </c>
      <c r="D23" s="56">
        <v>1</v>
      </c>
      <c r="E23" s="58"/>
      <c r="F23" s="170" t="s">
        <v>293</v>
      </c>
      <c r="G23" s="97" t="s">
        <v>44</v>
      </c>
      <c r="H23" s="156">
        <v>981</v>
      </c>
      <c r="I23" s="155" t="s">
        <v>173</v>
      </c>
      <c r="J23" s="156">
        <v>2</v>
      </c>
      <c r="K23" s="155"/>
      <c r="L23" s="156"/>
      <c r="M23" s="98">
        <v>214406.6</v>
      </c>
      <c r="N23" s="98"/>
      <c r="O23" s="98">
        <v>214279.6</v>
      </c>
      <c r="P23" s="96">
        <f t="shared" si="0"/>
        <v>99.940766748784782</v>
      </c>
      <c r="Q23" s="156"/>
    </row>
    <row r="24" spans="1:17" ht="84" x14ac:dyDescent="0.3">
      <c r="A24" s="55" t="s">
        <v>111</v>
      </c>
      <c r="B24" s="57">
        <v>2</v>
      </c>
      <c r="C24" s="57">
        <v>1</v>
      </c>
      <c r="D24" s="56">
        <v>1</v>
      </c>
      <c r="E24" s="58"/>
      <c r="F24" s="170" t="s">
        <v>294</v>
      </c>
      <c r="G24" s="97" t="s">
        <v>44</v>
      </c>
      <c r="H24" s="156">
        <v>981</v>
      </c>
      <c r="I24" s="155" t="s">
        <v>173</v>
      </c>
      <c r="J24" s="156">
        <v>2</v>
      </c>
      <c r="K24" s="155"/>
      <c r="L24" s="156"/>
      <c r="M24" s="98">
        <v>15769.2</v>
      </c>
      <c r="N24" s="98"/>
      <c r="O24" s="98">
        <v>14638.7</v>
      </c>
      <c r="P24" s="96">
        <f t="shared" si="0"/>
        <v>92.830961621388525</v>
      </c>
      <c r="Q24" s="156"/>
    </row>
    <row r="25" spans="1:17" ht="78" customHeight="1" x14ac:dyDescent="0.3">
      <c r="A25" s="55" t="s">
        <v>111</v>
      </c>
      <c r="B25" s="57">
        <v>2</v>
      </c>
      <c r="C25" s="57">
        <v>1</v>
      </c>
      <c r="D25" s="56">
        <v>1</v>
      </c>
      <c r="E25" s="58"/>
      <c r="F25" s="170" t="s">
        <v>295</v>
      </c>
      <c r="G25" s="97" t="s">
        <v>44</v>
      </c>
      <c r="H25" s="156">
        <v>981</v>
      </c>
      <c r="I25" s="155" t="s">
        <v>173</v>
      </c>
      <c r="J25" s="156">
        <v>2</v>
      </c>
      <c r="K25" s="155"/>
      <c r="L25" s="156"/>
      <c r="M25" s="98">
        <v>4065.7</v>
      </c>
      <c r="N25" s="98"/>
      <c r="O25" s="98">
        <v>2332.6</v>
      </c>
      <c r="P25" s="96">
        <f t="shared" ref="P25:P28" si="1">O25/M25*100</f>
        <v>57.372654155495987</v>
      </c>
      <c r="Q25" s="156"/>
    </row>
    <row r="26" spans="1:17" ht="64.8" customHeight="1" x14ac:dyDescent="0.3">
      <c r="A26" s="55" t="s">
        <v>111</v>
      </c>
      <c r="B26" s="57">
        <v>2</v>
      </c>
      <c r="C26" s="57">
        <v>1</v>
      </c>
      <c r="D26" s="56">
        <v>1</v>
      </c>
      <c r="E26" s="58"/>
      <c r="F26" s="170" t="s">
        <v>329</v>
      </c>
      <c r="G26" s="97" t="s">
        <v>44</v>
      </c>
      <c r="H26" s="156">
        <v>981</v>
      </c>
      <c r="I26" s="155" t="s">
        <v>173</v>
      </c>
      <c r="J26" s="156">
        <v>2</v>
      </c>
      <c r="K26" s="155"/>
      <c r="L26" s="156"/>
      <c r="M26" s="98">
        <v>8439.2000000000007</v>
      </c>
      <c r="N26" s="98"/>
      <c r="O26" s="98">
        <v>8439.2000000000007</v>
      </c>
      <c r="P26" s="96">
        <f t="shared" si="1"/>
        <v>100</v>
      </c>
      <c r="Q26" s="156"/>
    </row>
    <row r="27" spans="1:17" ht="66.599999999999994" customHeight="1" x14ac:dyDescent="0.3">
      <c r="A27" s="55" t="s">
        <v>111</v>
      </c>
      <c r="B27" s="57">
        <v>2</v>
      </c>
      <c r="C27" s="57">
        <v>1</v>
      </c>
      <c r="D27" s="56">
        <v>1</v>
      </c>
      <c r="E27" s="58"/>
      <c r="F27" s="170" t="s">
        <v>296</v>
      </c>
      <c r="G27" s="97" t="s">
        <v>44</v>
      </c>
      <c r="H27" s="156">
        <v>981</v>
      </c>
      <c r="I27" s="155" t="s">
        <v>173</v>
      </c>
      <c r="J27" s="156">
        <v>2</v>
      </c>
      <c r="K27" s="155"/>
      <c r="L27" s="156"/>
      <c r="M27" s="98">
        <v>790.1</v>
      </c>
      <c r="N27" s="98"/>
      <c r="O27" s="98">
        <v>790.1</v>
      </c>
      <c r="P27" s="96">
        <f t="shared" si="1"/>
        <v>100</v>
      </c>
      <c r="Q27" s="156"/>
    </row>
    <row r="28" spans="1:17" ht="40.200000000000003" customHeight="1" x14ac:dyDescent="0.3">
      <c r="A28" s="53"/>
      <c r="B28" s="53"/>
      <c r="C28" s="53"/>
      <c r="D28" s="53"/>
      <c r="E28" s="53"/>
      <c r="F28" s="170" t="s">
        <v>330</v>
      </c>
      <c r="G28" s="97" t="s">
        <v>44</v>
      </c>
      <c r="H28" s="156">
        <v>981</v>
      </c>
      <c r="I28" s="155" t="s">
        <v>173</v>
      </c>
      <c r="J28" s="156">
        <v>2</v>
      </c>
      <c r="K28" s="155"/>
      <c r="L28" s="156"/>
      <c r="M28" s="98">
        <v>128367.8</v>
      </c>
      <c r="N28" s="98"/>
      <c r="O28" s="98">
        <v>114187.8</v>
      </c>
      <c r="P28" s="96">
        <f t="shared" si="1"/>
        <v>88.953616093755599</v>
      </c>
      <c r="Q28" s="156"/>
    </row>
    <row r="29" spans="1:17" ht="21.6" customHeight="1" x14ac:dyDescent="0.3">
      <c r="A29" s="59"/>
      <c r="B29" s="59"/>
      <c r="C29" s="53"/>
      <c r="D29" s="53"/>
      <c r="E29" s="53"/>
      <c r="F29" s="184" t="s">
        <v>332</v>
      </c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</row>
    <row r="30" spans="1:17" x14ac:dyDescent="0.3">
      <c r="A30" s="60"/>
      <c r="B30" s="61"/>
      <c r="C30" s="58"/>
      <c r="D30" s="62"/>
      <c r="E30" s="58"/>
      <c r="F30" s="170"/>
      <c r="G30" s="93" t="s">
        <v>40</v>
      </c>
      <c r="H30" s="156"/>
      <c r="I30" s="156"/>
      <c r="J30" s="156"/>
      <c r="K30" s="156"/>
      <c r="L30" s="156"/>
      <c r="M30" s="94">
        <f>SUM(M31:M36)</f>
        <v>2202.9</v>
      </c>
      <c r="N30" s="95"/>
      <c r="O30" s="94">
        <f>SUM(O31:O36)</f>
        <v>2020.4</v>
      </c>
      <c r="P30" s="96">
        <f t="shared" ref="P30:P33" si="2">O30/M30*100</f>
        <v>91.715465976667119</v>
      </c>
      <c r="Q30" s="156"/>
    </row>
    <row r="31" spans="1:17" ht="60" x14ac:dyDescent="0.3">
      <c r="A31" s="55" t="s">
        <v>111</v>
      </c>
      <c r="B31" s="57">
        <v>3</v>
      </c>
      <c r="C31" s="57">
        <v>1</v>
      </c>
      <c r="D31" s="56"/>
      <c r="E31" s="58"/>
      <c r="F31" s="170" t="s">
        <v>207</v>
      </c>
      <c r="G31" s="97" t="s">
        <v>44</v>
      </c>
      <c r="H31" s="99">
        <v>981</v>
      </c>
      <c r="I31" s="100" t="s">
        <v>163</v>
      </c>
      <c r="J31" s="99">
        <v>1</v>
      </c>
      <c r="K31" s="155"/>
      <c r="L31" s="156"/>
      <c r="M31" s="98">
        <v>795.6</v>
      </c>
      <c r="N31" s="98"/>
      <c r="O31" s="98">
        <v>761.8</v>
      </c>
      <c r="P31" s="96">
        <f t="shared" si="2"/>
        <v>95.751633986928098</v>
      </c>
      <c r="Q31" s="156"/>
    </row>
    <row r="32" spans="1:17" ht="96" x14ac:dyDescent="0.3">
      <c r="A32" s="55" t="s">
        <v>111</v>
      </c>
      <c r="B32" s="57">
        <v>3</v>
      </c>
      <c r="C32" s="57">
        <v>2</v>
      </c>
      <c r="D32" s="56"/>
      <c r="E32" s="58"/>
      <c r="F32" s="87" t="s">
        <v>297</v>
      </c>
      <c r="G32" s="97" t="s">
        <v>44</v>
      </c>
      <c r="H32" s="154">
        <v>981</v>
      </c>
      <c r="I32" s="154">
        <v>1</v>
      </c>
      <c r="J32" s="154">
        <v>13</v>
      </c>
      <c r="K32" s="101"/>
      <c r="L32" s="156"/>
      <c r="M32" s="98">
        <v>971.2</v>
      </c>
      <c r="N32" s="98"/>
      <c r="O32" s="98">
        <v>971.2</v>
      </c>
      <c r="P32" s="96">
        <f t="shared" si="2"/>
        <v>100</v>
      </c>
      <c r="Q32" s="156"/>
    </row>
    <row r="33" spans="1:17" ht="72" x14ac:dyDescent="0.3">
      <c r="A33" s="55" t="s">
        <v>111</v>
      </c>
      <c r="B33" s="57">
        <v>3</v>
      </c>
      <c r="C33" s="57">
        <v>3</v>
      </c>
      <c r="D33" s="56"/>
      <c r="E33" s="58"/>
      <c r="F33" s="170" t="s">
        <v>298</v>
      </c>
      <c r="G33" s="97" t="s">
        <v>44</v>
      </c>
      <c r="H33" s="102">
        <v>981</v>
      </c>
      <c r="I33" s="103" t="s">
        <v>163</v>
      </c>
      <c r="J33" s="102">
        <v>5</v>
      </c>
      <c r="K33" s="155"/>
      <c r="L33" s="156"/>
      <c r="M33" s="98">
        <v>436.1</v>
      </c>
      <c r="N33" s="98"/>
      <c r="O33" s="98">
        <v>287.39999999999998</v>
      </c>
      <c r="P33" s="96">
        <f t="shared" si="2"/>
        <v>65.902315982572802</v>
      </c>
      <c r="Q33" s="156"/>
    </row>
    <row r="34" spans="1:17" ht="168" x14ac:dyDescent="0.3">
      <c r="A34" s="55" t="s">
        <v>111</v>
      </c>
      <c r="B34" s="57">
        <v>3</v>
      </c>
      <c r="C34" s="57">
        <v>4</v>
      </c>
      <c r="D34" s="56"/>
      <c r="E34" s="58"/>
      <c r="F34" s="170" t="s">
        <v>299</v>
      </c>
      <c r="G34" s="97" t="s">
        <v>44</v>
      </c>
      <c r="H34" s="102">
        <v>981</v>
      </c>
      <c r="I34" s="103" t="s">
        <v>163</v>
      </c>
      <c r="J34" s="102">
        <v>1</v>
      </c>
      <c r="K34" s="155"/>
      <c r="L34" s="156"/>
      <c r="M34" s="98"/>
      <c r="N34" s="98"/>
      <c r="O34" s="98"/>
      <c r="P34" s="96"/>
      <c r="Q34" s="156"/>
    </row>
    <row r="35" spans="1:17" ht="132" x14ac:dyDescent="0.3">
      <c r="A35" s="55" t="s">
        <v>111</v>
      </c>
      <c r="B35" s="57">
        <v>3</v>
      </c>
      <c r="C35" s="57">
        <v>5</v>
      </c>
      <c r="D35" s="56"/>
      <c r="E35" s="58"/>
      <c r="F35" s="87" t="s">
        <v>300</v>
      </c>
      <c r="G35" s="97" t="s">
        <v>44</v>
      </c>
      <c r="H35" s="102">
        <v>981</v>
      </c>
      <c r="I35" s="103" t="s">
        <v>163</v>
      </c>
      <c r="J35" s="102">
        <v>1</v>
      </c>
      <c r="K35" s="155"/>
      <c r="L35" s="156"/>
      <c r="M35" s="98"/>
      <c r="N35" s="98"/>
      <c r="O35" s="98"/>
      <c r="P35" s="96"/>
      <c r="Q35" s="156"/>
    </row>
    <row r="36" spans="1:17" ht="132" x14ac:dyDescent="0.3">
      <c r="A36" s="55" t="s">
        <v>111</v>
      </c>
      <c r="B36" s="57">
        <v>3</v>
      </c>
      <c r="C36" s="57">
        <v>6</v>
      </c>
      <c r="D36" s="56"/>
      <c r="E36" s="58"/>
      <c r="F36" s="170" t="s">
        <v>301</v>
      </c>
      <c r="G36" s="97" t="s">
        <v>44</v>
      </c>
      <c r="H36" s="156">
        <v>981</v>
      </c>
      <c r="I36" s="155" t="s">
        <v>83</v>
      </c>
      <c r="J36" s="156">
        <v>4</v>
      </c>
      <c r="K36" s="155"/>
      <c r="L36" s="156"/>
      <c r="M36" s="98"/>
      <c r="N36" s="98"/>
      <c r="O36" s="98"/>
      <c r="P36" s="96"/>
      <c r="Q36" s="156"/>
    </row>
    <row r="37" spans="1:17" ht="14.4" customHeight="1" x14ac:dyDescent="0.3">
      <c r="A37" s="53"/>
      <c r="B37" s="53"/>
      <c r="C37" s="53"/>
      <c r="D37" s="53"/>
      <c r="E37" s="53"/>
      <c r="F37" s="184" t="s">
        <v>137</v>
      </c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</row>
    <row r="38" spans="1:17" x14ac:dyDescent="0.3">
      <c r="A38" s="60"/>
      <c r="B38" s="61"/>
      <c r="C38" s="63"/>
      <c r="D38" s="64"/>
      <c r="E38" s="58"/>
      <c r="F38" s="170"/>
      <c r="G38" s="104" t="s">
        <v>40</v>
      </c>
      <c r="H38" s="156"/>
      <c r="I38" s="156"/>
      <c r="J38" s="156"/>
      <c r="K38" s="156"/>
      <c r="L38" s="156"/>
      <c r="M38" s="94">
        <f>M39</f>
        <v>39292.300000000003</v>
      </c>
      <c r="N38" s="95"/>
      <c r="O38" s="94">
        <f>O39</f>
        <v>37724.199999999997</v>
      </c>
      <c r="P38" s="96">
        <f t="shared" ref="P38:P46" si="3">O38/M38*100</f>
        <v>96.009141740239173</v>
      </c>
      <c r="Q38" s="156"/>
    </row>
    <row r="39" spans="1:17" ht="48" x14ac:dyDescent="0.3">
      <c r="A39" s="60" t="s">
        <v>111</v>
      </c>
      <c r="B39" s="65">
        <v>4</v>
      </c>
      <c r="C39" s="65">
        <v>1</v>
      </c>
      <c r="D39" s="66"/>
      <c r="E39" s="67"/>
      <c r="F39" s="168" t="s">
        <v>302</v>
      </c>
      <c r="G39" s="167" t="s">
        <v>303</v>
      </c>
      <c r="H39" s="105">
        <v>981</v>
      </c>
      <c r="I39" s="100"/>
      <c r="J39" s="99"/>
      <c r="K39" s="155"/>
      <c r="L39" s="156"/>
      <c r="M39" s="98">
        <f>SUM(M40:M46)</f>
        <v>39292.300000000003</v>
      </c>
      <c r="N39" s="98"/>
      <c r="O39" s="98">
        <f>SUM(O40:O46)</f>
        <v>37724.199999999997</v>
      </c>
      <c r="P39" s="96">
        <f t="shared" si="3"/>
        <v>96.009141740239173</v>
      </c>
      <c r="Q39" s="156"/>
    </row>
    <row r="40" spans="1:17" ht="45.6" x14ac:dyDescent="0.3">
      <c r="A40" s="69" t="s">
        <v>111</v>
      </c>
      <c r="B40" s="45">
        <v>4</v>
      </c>
      <c r="C40" s="45">
        <v>1</v>
      </c>
      <c r="D40" s="45">
        <v>1</v>
      </c>
      <c r="E40" s="70"/>
      <c r="F40" s="106" t="s">
        <v>333</v>
      </c>
      <c r="G40" s="106" t="s">
        <v>303</v>
      </c>
      <c r="H40" s="107">
        <v>981</v>
      </c>
      <c r="I40" s="171">
        <v>5</v>
      </c>
      <c r="J40" s="171">
        <v>3</v>
      </c>
      <c r="K40" s="101"/>
      <c r="L40" s="156"/>
      <c r="M40" s="98">
        <v>1501</v>
      </c>
      <c r="N40" s="98"/>
      <c r="O40" s="98">
        <v>1500.8</v>
      </c>
      <c r="P40" s="96">
        <f t="shared" si="3"/>
        <v>99.986675549633574</v>
      </c>
      <c r="Q40" s="156"/>
    </row>
    <row r="41" spans="1:17" ht="48" x14ac:dyDescent="0.3">
      <c r="A41" s="69" t="s">
        <v>111</v>
      </c>
      <c r="B41" s="45">
        <v>4</v>
      </c>
      <c r="C41" s="45">
        <v>1</v>
      </c>
      <c r="D41" s="45">
        <v>2</v>
      </c>
      <c r="E41" s="67"/>
      <c r="F41" s="169" t="s">
        <v>334</v>
      </c>
      <c r="G41" s="167" t="s">
        <v>303</v>
      </c>
      <c r="H41" s="48">
        <v>981</v>
      </c>
      <c r="I41" s="154">
        <v>5</v>
      </c>
      <c r="J41" s="154">
        <v>3</v>
      </c>
      <c r="K41" s="155"/>
      <c r="L41" s="156"/>
      <c r="M41" s="98">
        <v>19145.7</v>
      </c>
      <c r="N41" s="98"/>
      <c r="O41" s="98">
        <v>18561.099999999999</v>
      </c>
      <c r="P41" s="96">
        <f t="shared" si="3"/>
        <v>96.946572859702158</v>
      </c>
      <c r="Q41" s="156"/>
    </row>
    <row r="42" spans="1:17" ht="48" x14ac:dyDescent="0.3">
      <c r="A42" s="69" t="s">
        <v>111</v>
      </c>
      <c r="B42" s="54">
        <v>4</v>
      </c>
      <c r="C42" s="54">
        <v>1</v>
      </c>
      <c r="D42" s="54">
        <v>3</v>
      </c>
      <c r="E42" s="67"/>
      <c r="F42" s="170" t="s">
        <v>304</v>
      </c>
      <c r="G42" s="167" t="s">
        <v>303</v>
      </c>
      <c r="H42" s="48">
        <v>981</v>
      </c>
      <c r="I42" s="154">
        <v>5</v>
      </c>
      <c r="J42" s="154">
        <v>3</v>
      </c>
      <c r="K42" s="155"/>
      <c r="L42" s="156"/>
      <c r="M42" s="98">
        <v>1383.3</v>
      </c>
      <c r="N42" s="98"/>
      <c r="O42" s="98">
        <v>1376.4</v>
      </c>
      <c r="P42" s="96">
        <f t="shared" si="3"/>
        <v>99.501192799826512</v>
      </c>
      <c r="Q42" s="156"/>
    </row>
    <row r="43" spans="1:17" ht="108" x14ac:dyDescent="0.3">
      <c r="A43" s="69" t="s">
        <v>111</v>
      </c>
      <c r="B43" s="45">
        <v>4</v>
      </c>
      <c r="C43" s="45">
        <v>1</v>
      </c>
      <c r="D43" s="45">
        <v>4</v>
      </c>
      <c r="E43" s="71"/>
      <c r="F43" s="87" t="s">
        <v>305</v>
      </c>
      <c r="G43" s="167" t="s">
        <v>303</v>
      </c>
      <c r="H43" s="48">
        <v>981</v>
      </c>
      <c r="I43" s="154">
        <v>5</v>
      </c>
      <c r="J43" s="154">
        <v>3</v>
      </c>
      <c r="K43" s="155"/>
      <c r="L43" s="156"/>
      <c r="M43" s="98"/>
      <c r="N43" s="98"/>
      <c r="O43" s="98"/>
      <c r="P43" s="96"/>
      <c r="Q43" s="156"/>
    </row>
    <row r="44" spans="1:17" ht="84" x14ac:dyDescent="0.3">
      <c r="A44" s="69" t="s">
        <v>111</v>
      </c>
      <c r="B44" s="45">
        <v>4</v>
      </c>
      <c r="C44" s="45">
        <v>1</v>
      </c>
      <c r="D44" s="45">
        <v>5</v>
      </c>
      <c r="E44" s="67"/>
      <c r="F44" s="167" t="s">
        <v>306</v>
      </c>
      <c r="G44" s="167" t="s">
        <v>303</v>
      </c>
      <c r="H44" s="48">
        <v>981</v>
      </c>
      <c r="I44" s="154">
        <v>5</v>
      </c>
      <c r="J44" s="154">
        <v>3</v>
      </c>
      <c r="K44" s="155"/>
      <c r="L44" s="156"/>
      <c r="M44" s="98">
        <v>12089.6</v>
      </c>
      <c r="N44" s="98"/>
      <c r="O44" s="98">
        <v>11365.8</v>
      </c>
      <c r="P44" s="96">
        <f t="shared" si="3"/>
        <v>94.013035997882469</v>
      </c>
      <c r="Q44" s="156"/>
    </row>
    <row r="45" spans="1:17" ht="48" x14ac:dyDescent="0.3">
      <c r="A45" s="55" t="s">
        <v>111</v>
      </c>
      <c r="B45" s="45">
        <v>4</v>
      </c>
      <c r="C45" s="45">
        <v>1</v>
      </c>
      <c r="D45" s="45">
        <v>6</v>
      </c>
      <c r="E45" s="72"/>
      <c r="F45" s="167" t="s">
        <v>307</v>
      </c>
      <c r="G45" s="167" t="s">
        <v>303</v>
      </c>
      <c r="H45" s="48">
        <v>981</v>
      </c>
      <c r="I45" s="154">
        <v>5</v>
      </c>
      <c r="J45" s="154">
        <v>3</v>
      </c>
      <c r="K45" s="48">
        <v>840005400</v>
      </c>
      <c r="L45" s="72"/>
      <c r="M45" s="98">
        <v>227.9</v>
      </c>
      <c r="N45" s="48"/>
      <c r="O45" s="48"/>
      <c r="P45" s="96">
        <f t="shared" si="3"/>
        <v>0</v>
      </c>
      <c r="Q45" s="48"/>
    </row>
    <row r="46" spans="1:17" s="146" customFormat="1" ht="108" x14ac:dyDescent="0.3">
      <c r="A46" s="55" t="s">
        <v>111</v>
      </c>
      <c r="B46" s="45">
        <v>4</v>
      </c>
      <c r="C46" s="45">
        <v>1</v>
      </c>
      <c r="D46" s="45">
        <v>7</v>
      </c>
      <c r="E46" s="72"/>
      <c r="F46" s="167" t="s">
        <v>373</v>
      </c>
      <c r="G46" s="167" t="s">
        <v>303</v>
      </c>
      <c r="H46" s="48">
        <v>981</v>
      </c>
      <c r="I46" s="154"/>
      <c r="J46" s="154"/>
      <c r="K46" s="48"/>
      <c r="L46" s="72"/>
      <c r="M46" s="98">
        <v>4944.8</v>
      </c>
      <c r="N46" s="48"/>
      <c r="O46" s="48">
        <v>4920.1000000000004</v>
      </c>
      <c r="P46" s="96">
        <f t="shared" si="3"/>
        <v>99.500485358356258</v>
      </c>
      <c r="Q46" s="48"/>
    </row>
    <row r="47" spans="1:17" ht="14.4" customHeight="1" x14ac:dyDescent="0.3">
      <c r="A47" s="53"/>
      <c r="B47" s="53"/>
      <c r="C47" s="53"/>
      <c r="D47" s="53"/>
      <c r="E47" s="53"/>
      <c r="F47" s="184" t="s">
        <v>138</v>
      </c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</row>
    <row r="48" spans="1:17" ht="24.6" customHeight="1" x14ac:dyDescent="0.3">
      <c r="A48" s="60" t="s">
        <v>111</v>
      </c>
      <c r="B48" s="61">
        <v>3</v>
      </c>
      <c r="C48" s="58"/>
      <c r="D48" s="62"/>
      <c r="E48" s="58"/>
      <c r="F48" s="226" t="s">
        <v>322</v>
      </c>
      <c r="G48" s="93" t="s">
        <v>40</v>
      </c>
      <c r="H48" s="156"/>
      <c r="I48" s="156"/>
      <c r="J48" s="156"/>
      <c r="K48" s="156"/>
      <c r="L48" s="108"/>
      <c r="M48" s="174">
        <f>M49</f>
        <v>131895.70000000001</v>
      </c>
      <c r="N48" s="109"/>
      <c r="O48" s="174">
        <f>O49</f>
        <v>106163.7</v>
      </c>
      <c r="P48" s="96">
        <f t="shared" ref="P48:P57" si="4">O48/M48*100</f>
        <v>80.490645259853039</v>
      </c>
      <c r="Q48" s="156"/>
    </row>
    <row r="49" spans="1:17" ht="85.2" customHeight="1" x14ac:dyDescent="0.3">
      <c r="A49" s="60" t="s">
        <v>111</v>
      </c>
      <c r="B49" s="61">
        <v>5</v>
      </c>
      <c r="C49" s="73"/>
      <c r="D49" s="68"/>
      <c r="E49" s="58"/>
      <c r="F49" s="227"/>
      <c r="G49" s="97" t="s">
        <v>44</v>
      </c>
      <c r="H49" s="99"/>
      <c r="I49" s="100"/>
      <c r="J49" s="99"/>
      <c r="K49" s="155"/>
      <c r="L49" s="156"/>
      <c r="M49" s="175">
        <f>SUM(M50:M57)</f>
        <v>131895.70000000001</v>
      </c>
      <c r="N49" s="98"/>
      <c r="O49" s="175">
        <f>SUM(O50:O57)</f>
        <v>106163.7</v>
      </c>
      <c r="P49" s="96">
        <f t="shared" si="4"/>
        <v>80.490645259853039</v>
      </c>
      <c r="Q49" s="156"/>
    </row>
    <row r="50" spans="1:17" ht="60" x14ac:dyDescent="0.3">
      <c r="A50" s="69" t="s">
        <v>111</v>
      </c>
      <c r="B50" s="21">
        <v>5</v>
      </c>
      <c r="C50" s="21">
        <v>1</v>
      </c>
      <c r="D50" s="21"/>
      <c r="E50" s="67"/>
      <c r="F50" s="87" t="s">
        <v>308</v>
      </c>
      <c r="G50" s="110"/>
      <c r="H50" s="154"/>
      <c r="I50" s="154"/>
      <c r="J50" s="154"/>
      <c r="K50" s="101"/>
      <c r="L50" s="156"/>
      <c r="M50" s="98">
        <v>46894</v>
      </c>
      <c r="N50" s="98"/>
      <c r="O50" s="98">
        <v>21508.7</v>
      </c>
      <c r="P50" s="96">
        <f t="shared" si="4"/>
        <v>45.866635390455066</v>
      </c>
      <c r="Q50" s="156"/>
    </row>
    <row r="51" spans="1:17" ht="84" x14ac:dyDescent="0.3">
      <c r="A51" s="69" t="s">
        <v>111</v>
      </c>
      <c r="B51" s="21">
        <v>5</v>
      </c>
      <c r="C51" s="21">
        <v>2</v>
      </c>
      <c r="D51" s="21">
        <v>0</v>
      </c>
      <c r="E51" s="67"/>
      <c r="F51" s="167" t="s">
        <v>306</v>
      </c>
      <c r="G51" s="97" t="s">
        <v>44</v>
      </c>
      <c r="H51" s="102"/>
      <c r="I51" s="103"/>
      <c r="J51" s="102"/>
      <c r="K51" s="155"/>
      <c r="L51" s="156"/>
      <c r="M51" s="98">
        <v>1450</v>
      </c>
      <c r="N51" s="98"/>
      <c r="O51" s="98">
        <v>1450</v>
      </c>
      <c r="P51" s="96">
        <f t="shared" si="4"/>
        <v>100</v>
      </c>
      <c r="Q51" s="156"/>
    </row>
    <row r="52" spans="1:17" ht="84" x14ac:dyDescent="0.3">
      <c r="A52" s="69" t="s">
        <v>111</v>
      </c>
      <c r="B52" s="21">
        <v>5</v>
      </c>
      <c r="C52" s="74">
        <v>3</v>
      </c>
      <c r="D52" s="74">
        <v>1</v>
      </c>
      <c r="E52" s="67"/>
      <c r="F52" s="168" t="s">
        <v>309</v>
      </c>
      <c r="G52" s="97" t="s">
        <v>44</v>
      </c>
      <c r="H52" s="102"/>
      <c r="I52" s="103"/>
      <c r="J52" s="102"/>
      <c r="K52" s="155"/>
      <c r="L52" s="156"/>
      <c r="M52" s="98">
        <v>30395.200000000001</v>
      </c>
      <c r="N52" s="98"/>
      <c r="O52" s="98">
        <v>30395.200000000001</v>
      </c>
      <c r="P52" s="96">
        <f t="shared" si="4"/>
        <v>100</v>
      </c>
      <c r="Q52" s="156"/>
    </row>
    <row r="53" spans="1:17" ht="48" x14ac:dyDescent="0.3">
      <c r="A53" s="69" t="s">
        <v>111</v>
      </c>
      <c r="B53" s="21">
        <v>5</v>
      </c>
      <c r="C53" s="74">
        <v>4</v>
      </c>
      <c r="D53" s="74">
        <v>2</v>
      </c>
      <c r="E53" s="70"/>
      <c r="F53" s="170" t="s">
        <v>310</v>
      </c>
      <c r="G53" s="170" t="s">
        <v>256</v>
      </c>
      <c r="H53" s="111"/>
      <c r="I53" s="103"/>
      <c r="J53" s="102"/>
      <c r="K53" s="155"/>
      <c r="L53" s="156"/>
      <c r="M53" s="98">
        <v>1020.7</v>
      </c>
      <c r="N53" s="98"/>
      <c r="O53" s="98">
        <v>674</v>
      </c>
      <c r="P53" s="96">
        <f t="shared" si="4"/>
        <v>66.033114529244628</v>
      </c>
      <c r="Q53" s="156"/>
    </row>
    <row r="54" spans="1:17" ht="48" x14ac:dyDescent="0.3">
      <c r="A54" s="69" t="s">
        <v>111</v>
      </c>
      <c r="B54" s="21">
        <v>5</v>
      </c>
      <c r="C54" s="21">
        <v>6</v>
      </c>
      <c r="D54" s="21">
        <v>3</v>
      </c>
      <c r="E54" s="75"/>
      <c r="F54" s="170" t="s">
        <v>311</v>
      </c>
      <c r="G54" s="170" t="s">
        <v>256</v>
      </c>
      <c r="H54" s="53"/>
      <c r="I54" s="53"/>
      <c r="J54" s="53"/>
      <c r="K54" s="53"/>
      <c r="L54" s="53"/>
      <c r="M54" s="98">
        <v>8269.1</v>
      </c>
      <c r="N54" s="53"/>
      <c r="O54" s="98">
        <v>8269.1</v>
      </c>
      <c r="P54" s="96">
        <f t="shared" si="4"/>
        <v>100</v>
      </c>
      <c r="Q54" s="53"/>
    </row>
    <row r="55" spans="1:17" ht="80.400000000000006" customHeight="1" x14ac:dyDescent="0.3">
      <c r="A55" s="69" t="s">
        <v>111</v>
      </c>
      <c r="B55" s="21">
        <v>5</v>
      </c>
      <c r="C55" s="21">
        <v>9</v>
      </c>
      <c r="D55" s="21">
        <v>4</v>
      </c>
      <c r="E55" s="75"/>
      <c r="F55" s="170" t="s">
        <v>336</v>
      </c>
      <c r="G55" s="170"/>
      <c r="H55" s="53"/>
      <c r="I55" s="53"/>
      <c r="J55" s="53"/>
      <c r="K55" s="53"/>
      <c r="L55" s="53"/>
      <c r="M55" s="98">
        <v>500</v>
      </c>
      <c r="N55" s="53"/>
      <c r="O55" s="98">
        <v>500</v>
      </c>
      <c r="P55" s="96">
        <f t="shared" si="4"/>
        <v>100</v>
      </c>
      <c r="Q55" s="53"/>
    </row>
    <row r="56" spans="1:17" ht="75" customHeight="1" x14ac:dyDescent="0.3">
      <c r="A56" s="69" t="s">
        <v>111</v>
      </c>
      <c r="B56" s="21">
        <v>5</v>
      </c>
      <c r="C56" s="21">
        <v>9</v>
      </c>
      <c r="D56" s="21">
        <v>5</v>
      </c>
      <c r="E56" s="75"/>
      <c r="F56" s="170" t="s">
        <v>337</v>
      </c>
      <c r="G56" s="170"/>
      <c r="H56" s="53"/>
      <c r="I56" s="53"/>
      <c r="J56" s="53"/>
      <c r="K56" s="53"/>
      <c r="L56" s="53"/>
      <c r="M56" s="98"/>
      <c r="N56" s="53"/>
      <c r="O56" s="98"/>
      <c r="P56" s="96"/>
      <c r="Q56" s="53"/>
    </row>
    <row r="57" spans="1:17" ht="45.6" customHeight="1" x14ac:dyDescent="0.3">
      <c r="A57" s="21">
        <v>8</v>
      </c>
      <c r="B57" s="21">
        <v>5</v>
      </c>
      <c r="C57" s="21">
        <v>10</v>
      </c>
      <c r="D57" s="21">
        <v>6</v>
      </c>
      <c r="E57" s="75"/>
      <c r="F57" s="170" t="s">
        <v>312</v>
      </c>
      <c r="G57" s="170"/>
      <c r="H57" s="53"/>
      <c r="I57" s="53"/>
      <c r="J57" s="53"/>
      <c r="K57" s="53"/>
      <c r="L57" s="53"/>
      <c r="M57" s="98">
        <v>43366.7</v>
      </c>
      <c r="N57" s="53"/>
      <c r="O57" s="98">
        <v>43366.7</v>
      </c>
      <c r="P57" s="96">
        <f t="shared" si="4"/>
        <v>100</v>
      </c>
      <c r="Q57" s="53"/>
    </row>
  </sheetData>
  <mergeCells count="27">
    <mergeCell ref="F48:F49"/>
    <mergeCell ref="F37:Q37"/>
    <mergeCell ref="F47:Q47"/>
    <mergeCell ref="F20:Q20"/>
    <mergeCell ref="F21:F22"/>
    <mergeCell ref="F29:Q29"/>
    <mergeCell ref="A21:A22"/>
    <mergeCell ref="B21:B22"/>
    <mergeCell ref="C21:C22"/>
    <mergeCell ref="D21:D22"/>
    <mergeCell ref="E21:E22"/>
    <mergeCell ref="A9:E10"/>
    <mergeCell ref="F9:F11"/>
    <mergeCell ref="H9:L10"/>
    <mergeCell ref="M9:O10"/>
    <mergeCell ref="P9:Q10"/>
    <mergeCell ref="G7:Q7"/>
    <mergeCell ref="A1:Q1"/>
    <mergeCell ref="A4:Q4"/>
    <mergeCell ref="A3:Q3"/>
    <mergeCell ref="A5:Q5"/>
    <mergeCell ref="F13:F14"/>
    <mergeCell ref="A13:A14"/>
    <mergeCell ref="B13:B14"/>
    <mergeCell ref="C13:C14"/>
    <mergeCell ref="D13:D14"/>
    <mergeCell ref="E13:E14"/>
  </mergeCells>
  <hyperlinks>
    <hyperlink ref="A1" r:id="rId1" display="consultantplus://offline/ref=81C534AC1618B38338B7138DDEB14344F59B417381706259B468524054C32ECBB30FCA5546109B5D4A4FB66DK4O"/>
    <hyperlink ref="A3" r:id="rId2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topLeftCell="B10" workbookViewId="0">
      <selection activeCell="E61" sqref="E61:F61"/>
    </sheetView>
  </sheetViews>
  <sheetFormatPr defaultRowHeight="14.4" x14ac:dyDescent="0.3"/>
  <cols>
    <col min="1" max="1" width="6.6640625" customWidth="1"/>
    <col min="2" max="2" width="7.44140625" customWidth="1"/>
    <col min="3" max="3" width="31.5546875" customWidth="1"/>
    <col min="4" max="4" width="28.5546875" customWidth="1"/>
    <col min="5" max="5" width="20.6640625" customWidth="1"/>
    <col min="6" max="6" width="21.109375" customWidth="1"/>
    <col min="7" max="7" width="22.33203125" customWidth="1"/>
  </cols>
  <sheetData>
    <row r="1" spans="1:7" ht="15.6" x14ac:dyDescent="0.3">
      <c r="A1" s="229" t="s">
        <v>53</v>
      </c>
      <c r="B1" s="229"/>
      <c r="C1" s="229"/>
      <c r="D1" s="229"/>
      <c r="E1" s="229"/>
      <c r="F1" s="229"/>
      <c r="G1" s="229"/>
    </row>
    <row r="3" spans="1:7" ht="14.4" customHeight="1" x14ac:dyDescent="0.3">
      <c r="A3" s="202" t="s">
        <v>54</v>
      </c>
      <c r="B3" s="202"/>
      <c r="C3" s="202"/>
      <c r="D3" s="202"/>
      <c r="E3" s="202"/>
      <c r="F3" s="202"/>
      <c r="G3" s="202"/>
    </row>
    <row r="4" spans="1:7" ht="15.6" x14ac:dyDescent="0.3">
      <c r="A4" s="218" t="s">
        <v>369</v>
      </c>
      <c r="B4" s="218"/>
      <c r="C4" s="218"/>
      <c r="D4" s="218"/>
      <c r="E4" s="218"/>
      <c r="F4" s="218"/>
      <c r="G4" s="218"/>
    </row>
    <row r="5" spans="1:7" ht="15.6" x14ac:dyDescent="0.3">
      <c r="A5" s="16"/>
      <c r="B5" s="16"/>
      <c r="C5" s="16"/>
      <c r="D5" s="16"/>
      <c r="E5" s="16"/>
      <c r="F5" s="16"/>
      <c r="G5" s="16"/>
    </row>
    <row r="6" spans="1:7" ht="29.25" customHeight="1" x14ac:dyDescent="0.3">
      <c r="A6" s="16"/>
      <c r="B6" s="8" t="s">
        <v>18</v>
      </c>
      <c r="C6" s="8"/>
      <c r="D6" s="194" t="str">
        <f>'Форма 1'!$E$11</f>
        <v>«Городское хозяйство» в муниципальном образовании «Город Можга» на 2015-2024 годы»</v>
      </c>
      <c r="E6" s="194"/>
      <c r="F6" s="194"/>
      <c r="G6" s="194"/>
    </row>
    <row r="7" spans="1:7" ht="15.6" x14ac:dyDescent="0.3">
      <c r="A7" s="16"/>
      <c r="B7" s="16"/>
      <c r="C7" s="16"/>
      <c r="D7" s="16"/>
      <c r="E7" s="16"/>
      <c r="F7" s="16"/>
      <c r="G7" s="16"/>
    </row>
    <row r="8" spans="1:7" ht="50.4" customHeight="1" x14ac:dyDescent="0.3">
      <c r="A8" s="213" t="s">
        <v>0</v>
      </c>
      <c r="B8" s="213"/>
      <c r="C8" s="213" t="s">
        <v>45</v>
      </c>
      <c r="D8" s="213" t="s">
        <v>46</v>
      </c>
      <c r="E8" s="213" t="s">
        <v>47</v>
      </c>
      <c r="F8" s="230" t="s">
        <v>48</v>
      </c>
      <c r="G8" s="230" t="s">
        <v>49</v>
      </c>
    </row>
    <row r="9" spans="1:7" x14ac:dyDescent="0.3">
      <c r="A9" s="9" t="s">
        <v>11</v>
      </c>
      <c r="B9" s="9" t="s">
        <v>12</v>
      </c>
      <c r="C9" s="213"/>
      <c r="D9" s="213"/>
      <c r="E9" s="213"/>
      <c r="F9" s="230"/>
      <c r="G9" s="230"/>
    </row>
    <row r="10" spans="1:7" ht="14.4" customHeight="1" x14ac:dyDescent="0.3">
      <c r="A10" s="9"/>
      <c r="B10" s="9"/>
      <c r="C10" s="210" t="s">
        <v>126</v>
      </c>
      <c r="D10" s="210"/>
      <c r="E10" s="210"/>
      <c r="F10" s="210"/>
      <c r="G10" s="210"/>
    </row>
    <row r="11" spans="1:7" x14ac:dyDescent="0.3">
      <c r="A11" s="206" t="s">
        <v>111</v>
      </c>
      <c r="B11" s="211">
        <v>1</v>
      </c>
      <c r="C11" s="213" t="s">
        <v>314</v>
      </c>
      <c r="D11" s="23" t="s">
        <v>50</v>
      </c>
      <c r="E11" s="40">
        <v>0</v>
      </c>
      <c r="F11" s="40">
        <v>0</v>
      </c>
      <c r="G11" s="40">
        <v>0</v>
      </c>
    </row>
    <row r="12" spans="1:7" x14ac:dyDescent="0.3">
      <c r="A12" s="206"/>
      <c r="B12" s="211"/>
      <c r="C12" s="213"/>
      <c r="D12" s="27" t="s">
        <v>55</v>
      </c>
      <c r="E12" s="34">
        <v>0</v>
      </c>
      <c r="F12" s="34">
        <v>0</v>
      </c>
      <c r="G12" s="34">
        <v>0</v>
      </c>
    </row>
    <row r="13" spans="1:7" x14ac:dyDescent="0.3">
      <c r="A13" s="206"/>
      <c r="B13" s="211"/>
      <c r="C13" s="213"/>
      <c r="D13" s="25" t="s">
        <v>51</v>
      </c>
      <c r="E13" s="34">
        <v>0</v>
      </c>
      <c r="F13" s="34">
        <v>0</v>
      </c>
      <c r="G13" s="41">
        <v>0</v>
      </c>
    </row>
    <row r="14" spans="1:7" x14ac:dyDescent="0.3">
      <c r="A14" s="206"/>
      <c r="B14" s="211"/>
      <c r="C14" s="213"/>
      <c r="D14" s="24" t="s">
        <v>58</v>
      </c>
      <c r="E14" s="34">
        <v>0</v>
      </c>
      <c r="F14" s="34">
        <v>0</v>
      </c>
      <c r="G14" s="34">
        <v>0</v>
      </c>
    </row>
    <row r="15" spans="1:7" ht="27" customHeight="1" x14ac:dyDescent="0.3">
      <c r="A15" s="206"/>
      <c r="B15" s="211"/>
      <c r="C15" s="213"/>
      <c r="D15" s="15" t="s">
        <v>56</v>
      </c>
      <c r="E15" s="34">
        <v>0</v>
      </c>
      <c r="F15" s="34">
        <v>0</v>
      </c>
      <c r="G15" s="34">
        <v>0</v>
      </c>
    </row>
    <row r="16" spans="1:7" ht="24" x14ac:dyDescent="0.3">
      <c r="A16" s="206"/>
      <c r="B16" s="211"/>
      <c r="C16" s="213"/>
      <c r="D16" s="24" t="s">
        <v>57</v>
      </c>
      <c r="E16" s="42">
        <v>0</v>
      </c>
      <c r="F16" s="42">
        <v>0</v>
      </c>
      <c r="G16" s="41">
        <v>0</v>
      </c>
    </row>
    <row r="17" spans="1:7" ht="28.2" customHeight="1" x14ac:dyDescent="0.3">
      <c r="A17" s="206"/>
      <c r="B17" s="211"/>
      <c r="C17" s="213"/>
      <c r="D17" s="15" t="s">
        <v>59</v>
      </c>
      <c r="E17" s="42">
        <v>0</v>
      </c>
      <c r="F17" s="42">
        <v>0</v>
      </c>
      <c r="G17" s="41">
        <v>0</v>
      </c>
    </row>
    <row r="18" spans="1:7" ht="36" x14ac:dyDescent="0.3">
      <c r="A18" s="206"/>
      <c r="B18" s="211"/>
      <c r="C18" s="213"/>
      <c r="D18" s="15" t="s">
        <v>60</v>
      </c>
      <c r="E18" s="42">
        <v>0</v>
      </c>
      <c r="F18" s="42">
        <v>0</v>
      </c>
      <c r="G18" s="42">
        <v>0</v>
      </c>
    </row>
    <row r="19" spans="1:7" x14ac:dyDescent="0.3">
      <c r="A19" s="206"/>
      <c r="B19" s="211"/>
      <c r="C19" s="213"/>
      <c r="D19" s="24" t="s">
        <v>52</v>
      </c>
      <c r="E19" s="34">
        <v>0</v>
      </c>
      <c r="F19" s="34">
        <v>0</v>
      </c>
      <c r="G19" s="42">
        <v>0</v>
      </c>
    </row>
    <row r="20" spans="1:7" ht="14.4" customHeight="1" x14ac:dyDescent="0.3">
      <c r="A20" s="14"/>
      <c r="B20" s="14"/>
      <c r="C20" s="210" t="s">
        <v>125</v>
      </c>
      <c r="D20" s="210"/>
      <c r="E20" s="210"/>
      <c r="F20" s="210"/>
      <c r="G20" s="210"/>
    </row>
    <row r="21" spans="1:7" x14ac:dyDescent="0.3">
      <c r="A21" s="206" t="s">
        <v>111</v>
      </c>
      <c r="B21" s="231">
        <v>2</v>
      </c>
      <c r="C21" s="228" t="s">
        <v>313</v>
      </c>
      <c r="D21" s="112" t="s">
        <v>50</v>
      </c>
      <c r="E21" s="176">
        <f>E22</f>
        <v>371838.6</v>
      </c>
      <c r="F21" s="176">
        <f>F22</f>
        <v>354668</v>
      </c>
      <c r="G21" s="113">
        <f>F21/E21*100</f>
        <v>95.382243801477316</v>
      </c>
    </row>
    <row r="22" spans="1:7" x14ac:dyDescent="0.3">
      <c r="A22" s="206"/>
      <c r="B22" s="231"/>
      <c r="C22" s="228"/>
      <c r="D22" s="129" t="s">
        <v>55</v>
      </c>
      <c r="E22" s="34">
        <f>SUM(E24:E29)</f>
        <v>371838.6</v>
      </c>
      <c r="F22" s="34">
        <f>SUM(F24:F29)</f>
        <v>354668</v>
      </c>
      <c r="G22" s="82">
        <f>F22/E22*100</f>
        <v>95.382243801477316</v>
      </c>
    </row>
    <row r="23" spans="1:7" x14ac:dyDescent="0.3">
      <c r="A23" s="206"/>
      <c r="B23" s="231"/>
      <c r="C23" s="228"/>
      <c r="D23" s="114" t="s">
        <v>51</v>
      </c>
      <c r="E23" s="46"/>
      <c r="F23" s="46"/>
      <c r="G23" s="115"/>
    </row>
    <row r="24" spans="1:7" x14ac:dyDescent="0.3">
      <c r="A24" s="206"/>
      <c r="B24" s="231"/>
      <c r="C24" s="228"/>
      <c r="D24" s="81" t="s">
        <v>58</v>
      </c>
      <c r="E24" s="34">
        <v>9275.7999999999993</v>
      </c>
      <c r="F24" s="34">
        <v>9259.7000000000007</v>
      </c>
      <c r="G24" s="82">
        <f>F24/E24*100</f>
        <v>99.826430065331309</v>
      </c>
    </row>
    <row r="25" spans="1:7" ht="24" x14ac:dyDescent="0.3">
      <c r="A25" s="206"/>
      <c r="B25" s="231"/>
      <c r="C25" s="228"/>
      <c r="D25" s="81" t="s">
        <v>56</v>
      </c>
      <c r="E25" s="177">
        <v>362562.8</v>
      </c>
      <c r="F25" s="34">
        <v>345408.3</v>
      </c>
      <c r="G25" s="82">
        <f>F25/E25*100</f>
        <v>95.268543821925462</v>
      </c>
    </row>
    <row r="26" spans="1:7" ht="24" x14ac:dyDescent="0.3">
      <c r="A26" s="206"/>
      <c r="B26" s="231"/>
      <c r="C26" s="228"/>
      <c r="D26" s="81" t="s">
        <v>57</v>
      </c>
      <c r="E26" s="177">
        <v>0</v>
      </c>
      <c r="F26" s="177">
        <v>0</v>
      </c>
      <c r="G26" s="34">
        <v>0</v>
      </c>
    </row>
    <row r="27" spans="1:7" ht="24" x14ac:dyDescent="0.3">
      <c r="A27" s="206"/>
      <c r="B27" s="231"/>
      <c r="C27" s="228"/>
      <c r="D27" s="81" t="s">
        <v>59</v>
      </c>
      <c r="E27" s="34">
        <v>0</v>
      </c>
      <c r="F27" s="177">
        <v>0</v>
      </c>
      <c r="G27" s="34">
        <v>0</v>
      </c>
    </row>
    <row r="28" spans="1:7" ht="36" x14ac:dyDescent="0.3">
      <c r="A28" s="206"/>
      <c r="B28" s="231"/>
      <c r="C28" s="228"/>
      <c r="D28" s="81" t="s">
        <v>60</v>
      </c>
      <c r="E28" s="34">
        <v>0</v>
      </c>
      <c r="F28" s="177">
        <v>0</v>
      </c>
      <c r="G28" s="34">
        <v>0</v>
      </c>
    </row>
    <row r="29" spans="1:7" x14ac:dyDescent="0.3">
      <c r="A29" s="206"/>
      <c r="B29" s="231"/>
      <c r="C29" s="228"/>
      <c r="D29" s="81" t="s">
        <v>52</v>
      </c>
      <c r="E29" s="34">
        <v>0</v>
      </c>
      <c r="F29" s="177">
        <v>0</v>
      </c>
      <c r="G29" s="34">
        <v>0</v>
      </c>
    </row>
    <row r="30" spans="1:7" ht="14.4" customHeight="1" x14ac:dyDescent="0.3">
      <c r="A30" s="14"/>
      <c r="B30" s="53"/>
      <c r="C30" s="184" t="s">
        <v>124</v>
      </c>
      <c r="D30" s="184"/>
      <c r="E30" s="184"/>
      <c r="F30" s="184"/>
      <c r="G30" s="184"/>
    </row>
    <row r="31" spans="1:7" x14ac:dyDescent="0.3">
      <c r="A31" s="206" t="s">
        <v>111</v>
      </c>
      <c r="B31" s="231">
        <v>3</v>
      </c>
      <c r="C31" s="228" t="s">
        <v>315</v>
      </c>
      <c r="D31" s="112" t="s">
        <v>50</v>
      </c>
      <c r="E31" s="176">
        <f>E32+E39+E36</f>
        <v>2202.9</v>
      </c>
      <c r="F31" s="176">
        <f>F32+F39+F36</f>
        <v>2020.4</v>
      </c>
      <c r="G31" s="113">
        <f>F31/E31*100</f>
        <v>91.715465976667119</v>
      </c>
    </row>
    <row r="32" spans="1:7" x14ac:dyDescent="0.3">
      <c r="A32" s="206"/>
      <c r="B32" s="231"/>
      <c r="C32" s="228"/>
      <c r="D32" s="116" t="s">
        <v>55</v>
      </c>
      <c r="E32" s="34">
        <v>2202.9</v>
      </c>
      <c r="F32" s="34">
        <v>2020.4</v>
      </c>
      <c r="G32" s="82">
        <f>F32/E32*100</f>
        <v>91.715465976667119</v>
      </c>
    </row>
    <row r="33" spans="1:7" x14ac:dyDescent="0.3">
      <c r="A33" s="206"/>
      <c r="B33" s="231"/>
      <c r="C33" s="228"/>
      <c r="D33" s="114" t="s">
        <v>51</v>
      </c>
      <c r="E33" s="46"/>
      <c r="F33" s="46"/>
      <c r="G33" s="115"/>
    </row>
    <row r="34" spans="1:7" x14ac:dyDescent="0.3">
      <c r="A34" s="206"/>
      <c r="B34" s="231"/>
      <c r="C34" s="228"/>
      <c r="D34" s="81" t="s">
        <v>58</v>
      </c>
      <c r="E34" s="34">
        <v>2202.9</v>
      </c>
      <c r="F34" s="34">
        <v>2020.4</v>
      </c>
      <c r="G34" s="82">
        <f>F34/E34*100</f>
        <v>91.715465976667119</v>
      </c>
    </row>
    <row r="35" spans="1:7" ht="24" x14ac:dyDescent="0.3">
      <c r="A35" s="206"/>
      <c r="B35" s="231"/>
      <c r="C35" s="228"/>
      <c r="D35" s="81" t="s">
        <v>56</v>
      </c>
      <c r="E35" s="34">
        <v>0</v>
      </c>
      <c r="F35" s="34">
        <v>0</v>
      </c>
      <c r="G35" s="34">
        <v>0</v>
      </c>
    </row>
    <row r="36" spans="1:7" ht="24" x14ac:dyDescent="0.3">
      <c r="A36" s="206"/>
      <c r="B36" s="231"/>
      <c r="C36" s="228"/>
      <c r="D36" s="81" t="s">
        <v>57</v>
      </c>
      <c r="E36" s="34">
        <v>0</v>
      </c>
      <c r="F36" s="34">
        <v>0</v>
      </c>
      <c r="G36" s="34">
        <v>0</v>
      </c>
    </row>
    <row r="37" spans="1:7" ht="24" x14ac:dyDescent="0.3">
      <c r="A37" s="206"/>
      <c r="B37" s="231"/>
      <c r="C37" s="228"/>
      <c r="D37" s="81" t="s">
        <v>59</v>
      </c>
      <c r="E37" s="34">
        <v>0</v>
      </c>
      <c r="F37" s="34">
        <v>0</v>
      </c>
      <c r="G37" s="34">
        <v>0</v>
      </c>
    </row>
    <row r="38" spans="1:7" ht="36" x14ac:dyDescent="0.3">
      <c r="A38" s="206"/>
      <c r="B38" s="231"/>
      <c r="C38" s="228"/>
      <c r="D38" s="81" t="s">
        <v>60</v>
      </c>
      <c r="E38" s="34">
        <v>0</v>
      </c>
      <c r="F38" s="34">
        <v>0</v>
      </c>
      <c r="G38" s="34">
        <v>0</v>
      </c>
    </row>
    <row r="39" spans="1:7" x14ac:dyDescent="0.3">
      <c r="A39" s="206"/>
      <c r="B39" s="231"/>
      <c r="C39" s="228"/>
      <c r="D39" s="81" t="s">
        <v>52</v>
      </c>
      <c r="E39" s="34">
        <v>0</v>
      </c>
      <c r="F39" s="34">
        <v>0</v>
      </c>
      <c r="G39" s="34">
        <v>0</v>
      </c>
    </row>
    <row r="40" spans="1:7" ht="14.4" customHeight="1" x14ac:dyDescent="0.3">
      <c r="A40" s="14"/>
      <c r="B40" s="53"/>
      <c r="C40" s="184" t="s">
        <v>137</v>
      </c>
      <c r="D40" s="184"/>
      <c r="E40" s="184"/>
      <c r="F40" s="184"/>
      <c r="G40" s="184"/>
    </row>
    <row r="41" spans="1:7" x14ac:dyDescent="0.3">
      <c r="A41" s="206" t="s">
        <v>111</v>
      </c>
      <c r="B41" s="231">
        <v>4</v>
      </c>
      <c r="C41" s="228" t="s">
        <v>316</v>
      </c>
      <c r="D41" s="112" t="s">
        <v>50</v>
      </c>
      <c r="E41" s="176">
        <f>E42+E49</f>
        <v>39292.299999999996</v>
      </c>
      <c r="F41" s="176">
        <f>F42+F49</f>
        <v>37724.199999999997</v>
      </c>
      <c r="G41" s="113">
        <f>F41/E41*100</f>
        <v>96.009141740239187</v>
      </c>
    </row>
    <row r="42" spans="1:7" x14ac:dyDescent="0.3">
      <c r="A42" s="206"/>
      <c r="B42" s="231"/>
      <c r="C42" s="228"/>
      <c r="D42" s="116" t="s">
        <v>55</v>
      </c>
      <c r="E42" s="34">
        <f>SUM(E44:E45)</f>
        <v>37039.31</v>
      </c>
      <c r="F42" s="34">
        <f>SUM(F44:F45)</f>
        <v>35496.03</v>
      </c>
      <c r="G42" s="82">
        <f>F42/E42*100</f>
        <v>95.833399704260145</v>
      </c>
    </row>
    <row r="43" spans="1:7" x14ac:dyDescent="0.3">
      <c r="A43" s="206"/>
      <c r="B43" s="231"/>
      <c r="C43" s="228"/>
      <c r="D43" s="114" t="s">
        <v>51</v>
      </c>
      <c r="E43" s="46"/>
      <c r="F43" s="46"/>
      <c r="G43" s="46"/>
    </row>
    <row r="44" spans="1:7" x14ac:dyDescent="0.3">
      <c r="A44" s="206"/>
      <c r="B44" s="231"/>
      <c r="C44" s="228"/>
      <c r="D44" s="81" t="s">
        <v>58</v>
      </c>
      <c r="E44" s="34">
        <v>31911.61</v>
      </c>
      <c r="F44" s="34">
        <v>30575.93</v>
      </c>
      <c r="G44" s="82">
        <f>F44/E44*100</f>
        <v>95.814438694882526</v>
      </c>
    </row>
    <row r="45" spans="1:7" ht="24" x14ac:dyDescent="0.3">
      <c r="A45" s="206"/>
      <c r="B45" s="231"/>
      <c r="C45" s="228"/>
      <c r="D45" s="81" t="s">
        <v>56</v>
      </c>
      <c r="E45" s="34">
        <v>5127.7</v>
      </c>
      <c r="F45" s="34">
        <v>4920.1000000000004</v>
      </c>
      <c r="G45" s="82">
        <f>F45/E45*100</f>
        <v>95.951401213019494</v>
      </c>
    </row>
    <row r="46" spans="1:7" ht="24" x14ac:dyDescent="0.3">
      <c r="A46" s="206"/>
      <c r="B46" s="231"/>
      <c r="C46" s="228"/>
      <c r="D46" s="81" t="s">
        <v>57</v>
      </c>
      <c r="E46" s="34">
        <v>0</v>
      </c>
      <c r="F46" s="34">
        <v>0</v>
      </c>
      <c r="G46" s="34">
        <v>0</v>
      </c>
    </row>
    <row r="47" spans="1:7" ht="24" x14ac:dyDescent="0.3">
      <c r="A47" s="206"/>
      <c r="B47" s="231"/>
      <c r="C47" s="228"/>
      <c r="D47" s="81" t="s">
        <v>59</v>
      </c>
      <c r="E47" s="34">
        <v>0</v>
      </c>
      <c r="F47" s="34">
        <v>0</v>
      </c>
      <c r="G47" s="34">
        <v>0</v>
      </c>
    </row>
    <row r="48" spans="1:7" ht="36" x14ac:dyDescent="0.3">
      <c r="A48" s="206"/>
      <c r="B48" s="231"/>
      <c r="C48" s="228"/>
      <c r="D48" s="81" t="s">
        <v>60</v>
      </c>
      <c r="E48" s="34">
        <v>0</v>
      </c>
      <c r="F48" s="34">
        <v>0</v>
      </c>
      <c r="G48" s="34">
        <v>0</v>
      </c>
    </row>
    <row r="49" spans="1:7" x14ac:dyDescent="0.3">
      <c r="A49" s="206"/>
      <c r="B49" s="231"/>
      <c r="C49" s="228"/>
      <c r="D49" s="81" t="s">
        <v>52</v>
      </c>
      <c r="E49" s="34">
        <v>2252.9899999999998</v>
      </c>
      <c r="F49" s="34">
        <v>2228.17</v>
      </c>
      <c r="G49" s="82">
        <f>F49/E49*100</f>
        <v>98.898352855538647</v>
      </c>
    </row>
    <row r="50" spans="1:7" ht="14.4" customHeight="1" x14ac:dyDescent="0.3">
      <c r="A50" s="14"/>
      <c r="B50" s="53"/>
      <c r="C50" s="184" t="s">
        <v>138</v>
      </c>
      <c r="D50" s="184"/>
      <c r="E50" s="184"/>
      <c r="F50" s="184"/>
      <c r="G50" s="184"/>
    </row>
    <row r="51" spans="1:7" x14ac:dyDescent="0.3">
      <c r="A51" s="206" t="s">
        <v>111</v>
      </c>
      <c r="B51" s="231">
        <v>5</v>
      </c>
      <c r="C51" s="228" t="s">
        <v>317</v>
      </c>
      <c r="D51" s="112" t="s">
        <v>50</v>
      </c>
      <c r="E51" s="176">
        <f>E54+E55+E56+E57+E59</f>
        <v>131895.70000000001</v>
      </c>
      <c r="F51" s="176">
        <f>F54+F55+F56+F57+F59</f>
        <v>106163.7</v>
      </c>
      <c r="G51" s="113">
        <f>F51/E51*100</f>
        <v>80.490645259853039</v>
      </c>
    </row>
    <row r="52" spans="1:7" x14ac:dyDescent="0.3">
      <c r="A52" s="206"/>
      <c r="B52" s="231"/>
      <c r="C52" s="228"/>
      <c r="D52" s="129" t="s">
        <v>55</v>
      </c>
      <c r="E52" s="178">
        <f>SUM(E54:E55)</f>
        <v>131595.70000000001</v>
      </c>
      <c r="F52" s="178">
        <f>SUM(F54:F55)</f>
        <v>105863.7</v>
      </c>
      <c r="G52" s="34">
        <f>F52/E52*100</f>
        <v>80.446169593687316</v>
      </c>
    </row>
    <row r="53" spans="1:7" x14ac:dyDescent="0.3">
      <c r="A53" s="206"/>
      <c r="B53" s="231"/>
      <c r="C53" s="228"/>
      <c r="D53" s="114" t="s">
        <v>51</v>
      </c>
      <c r="E53" s="46"/>
      <c r="F53" s="46"/>
      <c r="G53" s="115"/>
    </row>
    <row r="54" spans="1:7" x14ac:dyDescent="0.3">
      <c r="A54" s="206"/>
      <c r="B54" s="231"/>
      <c r="C54" s="228"/>
      <c r="D54" s="81" t="s">
        <v>58</v>
      </c>
      <c r="E54" s="178">
        <v>40356.5</v>
      </c>
      <c r="F54" s="34">
        <v>40309.800000000003</v>
      </c>
      <c r="G54" s="82">
        <f>F54/E54*100</f>
        <v>99.884281342534663</v>
      </c>
    </row>
    <row r="55" spans="1:7" ht="24" x14ac:dyDescent="0.3">
      <c r="A55" s="206"/>
      <c r="B55" s="231"/>
      <c r="C55" s="228"/>
      <c r="D55" s="81" t="s">
        <v>56</v>
      </c>
      <c r="E55" s="34">
        <v>91239.2</v>
      </c>
      <c r="F55" s="34">
        <v>65553.899999999994</v>
      </c>
      <c r="G55" s="82">
        <f>F55/E55*100</f>
        <v>71.848394111303037</v>
      </c>
    </row>
    <row r="56" spans="1:7" ht="24" x14ac:dyDescent="0.3">
      <c r="A56" s="206"/>
      <c r="B56" s="231"/>
      <c r="C56" s="228"/>
      <c r="D56" s="81" t="s">
        <v>57</v>
      </c>
      <c r="E56" s="34">
        <v>0</v>
      </c>
      <c r="F56" s="34">
        <v>0</v>
      </c>
      <c r="G56" s="34">
        <v>0</v>
      </c>
    </row>
    <row r="57" spans="1:7" ht="24" x14ac:dyDescent="0.3">
      <c r="A57" s="206"/>
      <c r="B57" s="231"/>
      <c r="C57" s="228"/>
      <c r="D57" s="81" t="s">
        <v>59</v>
      </c>
      <c r="E57" s="34">
        <v>0</v>
      </c>
      <c r="F57" s="34">
        <v>0</v>
      </c>
      <c r="G57" s="34">
        <v>0</v>
      </c>
    </row>
    <row r="58" spans="1:7" ht="36" x14ac:dyDescent="0.3">
      <c r="A58" s="206"/>
      <c r="B58" s="231"/>
      <c r="C58" s="228"/>
      <c r="D58" s="81" t="s">
        <v>60</v>
      </c>
      <c r="E58" s="34">
        <v>0</v>
      </c>
      <c r="F58" s="34">
        <v>0</v>
      </c>
      <c r="G58" s="34">
        <v>0</v>
      </c>
    </row>
    <row r="59" spans="1:7" x14ac:dyDescent="0.3">
      <c r="A59" s="206"/>
      <c r="B59" s="231"/>
      <c r="C59" s="228"/>
      <c r="D59" s="81" t="s">
        <v>52</v>
      </c>
      <c r="E59" s="34">
        <v>300</v>
      </c>
      <c r="F59" s="34">
        <v>300</v>
      </c>
      <c r="G59" s="82">
        <f>F59/E59*100</f>
        <v>100</v>
      </c>
    </row>
    <row r="60" spans="1:7" x14ac:dyDescent="0.3">
      <c r="B60" s="76"/>
      <c r="C60" s="76"/>
      <c r="D60" s="76"/>
      <c r="E60" s="76"/>
      <c r="F60" s="76"/>
      <c r="G60" s="76"/>
    </row>
    <row r="61" spans="1:7" x14ac:dyDescent="0.3">
      <c r="B61" s="76"/>
      <c r="C61" s="76"/>
      <c r="D61" s="76"/>
      <c r="E61" s="161"/>
      <c r="F61" s="161"/>
      <c r="G61" s="76"/>
    </row>
    <row r="62" spans="1:7" x14ac:dyDescent="0.3">
      <c r="B62" s="76"/>
      <c r="C62" s="76"/>
      <c r="D62" s="76"/>
      <c r="E62" s="76"/>
      <c r="F62" s="76"/>
      <c r="G62" s="76"/>
    </row>
    <row r="63" spans="1:7" x14ac:dyDescent="0.3">
      <c r="B63" s="76"/>
      <c r="C63" s="76"/>
      <c r="D63" s="76"/>
      <c r="E63" s="76"/>
      <c r="F63" s="76"/>
      <c r="G63" s="76"/>
    </row>
    <row r="64" spans="1:7" x14ac:dyDescent="0.3">
      <c r="B64" s="76"/>
      <c r="C64" s="76"/>
      <c r="D64" s="76"/>
      <c r="E64" s="76"/>
      <c r="F64" s="76"/>
      <c r="G64" s="76"/>
    </row>
    <row r="65" spans="2:7" x14ac:dyDescent="0.3">
      <c r="B65" s="76"/>
      <c r="C65" s="76"/>
      <c r="D65" s="76"/>
      <c r="E65" s="76"/>
      <c r="F65" s="76"/>
      <c r="G65" s="76"/>
    </row>
    <row r="66" spans="2:7" x14ac:dyDescent="0.3">
      <c r="B66" s="76"/>
      <c r="C66" s="76"/>
      <c r="D66" s="76"/>
      <c r="E66" s="76"/>
      <c r="F66" s="76"/>
      <c r="G66" s="76"/>
    </row>
    <row r="67" spans="2:7" x14ac:dyDescent="0.3">
      <c r="B67" s="76"/>
      <c r="C67" s="76"/>
      <c r="D67" s="76"/>
      <c r="E67" s="76"/>
      <c r="F67" s="76"/>
      <c r="G67" s="76"/>
    </row>
    <row r="68" spans="2:7" x14ac:dyDescent="0.3">
      <c r="B68" s="76"/>
      <c r="C68" s="76"/>
      <c r="D68" s="76"/>
      <c r="E68" s="76"/>
      <c r="F68" s="76"/>
      <c r="G68" s="76"/>
    </row>
    <row r="69" spans="2:7" x14ac:dyDescent="0.3">
      <c r="B69" s="76"/>
      <c r="C69" s="76"/>
      <c r="D69" s="76"/>
      <c r="E69" s="76"/>
      <c r="F69" s="76"/>
      <c r="G69" s="76"/>
    </row>
    <row r="70" spans="2:7" x14ac:dyDescent="0.3">
      <c r="B70" s="76"/>
      <c r="C70" s="76"/>
      <c r="D70" s="76"/>
      <c r="E70" s="76"/>
      <c r="F70" s="76"/>
      <c r="G70" s="76"/>
    </row>
    <row r="71" spans="2:7" x14ac:dyDescent="0.3">
      <c r="B71" s="76"/>
      <c r="C71" s="76"/>
      <c r="D71" s="76"/>
      <c r="E71" s="76"/>
      <c r="F71" s="76"/>
      <c r="G71" s="76"/>
    </row>
    <row r="72" spans="2:7" x14ac:dyDescent="0.3">
      <c r="B72" s="76"/>
      <c r="C72" s="76"/>
      <c r="D72" s="76"/>
      <c r="E72" s="76"/>
      <c r="F72" s="76"/>
      <c r="G72" s="76"/>
    </row>
    <row r="73" spans="2:7" x14ac:dyDescent="0.3">
      <c r="B73" s="76"/>
      <c r="C73" s="76"/>
      <c r="D73" s="76"/>
      <c r="E73" s="76"/>
      <c r="F73" s="76"/>
      <c r="G73" s="76"/>
    </row>
    <row r="74" spans="2:7" x14ac:dyDescent="0.3">
      <c r="B74" s="76"/>
      <c r="C74" s="76"/>
      <c r="D74" s="76"/>
      <c r="E74" s="76"/>
      <c r="F74" s="76"/>
      <c r="G74" s="76"/>
    </row>
    <row r="75" spans="2:7" x14ac:dyDescent="0.3">
      <c r="B75" s="76"/>
      <c r="C75" s="76"/>
      <c r="D75" s="76"/>
      <c r="E75" s="76"/>
      <c r="F75" s="76"/>
      <c r="G75" s="76"/>
    </row>
    <row r="76" spans="2:7" x14ac:dyDescent="0.3">
      <c r="B76" s="76"/>
      <c r="C76" s="76"/>
      <c r="D76" s="76"/>
      <c r="E76" s="76"/>
      <c r="F76" s="76"/>
      <c r="G76" s="76"/>
    </row>
    <row r="77" spans="2:7" x14ac:dyDescent="0.3">
      <c r="B77" s="76"/>
      <c r="C77" s="76"/>
      <c r="D77" s="76"/>
      <c r="E77" s="76"/>
      <c r="F77" s="76"/>
      <c r="G77" s="76"/>
    </row>
    <row r="78" spans="2:7" x14ac:dyDescent="0.3">
      <c r="B78" s="76"/>
      <c r="C78" s="76"/>
      <c r="D78" s="76"/>
      <c r="E78" s="76"/>
      <c r="F78" s="76"/>
      <c r="G78" s="76"/>
    </row>
    <row r="79" spans="2:7" x14ac:dyDescent="0.3">
      <c r="B79" s="76"/>
      <c r="C79" s="76"/>
      <c r="D79" s="76"/>
      <c r="E79" s="76"/>
      <c r="F79" s="76"/>
      <c r="G79" s="76"/>
    </row>
    <row r="80" spans="2:7" x14ac:dyDescent="0.3">
      <c r="B80" s="76"/>
      <c r="C80" s="76"/>
      <c r="D80" s="76"/>
      <c r="E80" s="76"/>
      <c r="F80" s="76"/>
      <c r="G80" s="76"/>
    </row>
    <row r="81" spans="2:7" x14ac:dyDescent="0.3">
      <c r="B81" s="76"/>
      <c r="C81" s="76"/>
      <c r="D81" s="76"/>
      <c r="E81" s="76"/>
      <c r="F81" s="76"/>
      <c r="G81" s="76"/>
    </row>
    <row r="82" spans="2:7" x14ac:dyDescent="0.3">
      <c r="B82" s="76"/>
      <c r="C82" s="76"/>
      <c r="D82" s="76"/>
      <c r="E82" s="76"/>
      <c r="F82" s="76"/>
      <c r="G82" s="76"/>
    </row>
    <row r="83" spans="2:7" x14ac:dyDescent="0.3">
      <c r="B83" s="76"/>
      <c r="C83" s="76"/>
      <c r="D83" s="76"/>
      <c r="E83" s="76"/>
      <c r="F83" s="76"/>
      <c r="G83" s="76"/>
    </row>
    <row r="84" spans="2:7" x14ac:dyDescent="0.3">
      <c r="B84" s="76"/>
      <c r="C84" s="76"/>
      <c r="D84" s="76"/>
      <c r="E84" s="76"/>
      <c r="F84" s="76"/>
      <c r="G84" s="76"/>
    </row>
    <row r="85" spans="2:7" x14ac:dyDescent="0.3">
      <c r="B85" s="76"/>
      <c r="C85" s="76"/>
      <c r="D85" s="76"/>
      <c r="E85" s="76"/>
      <c r="F85" s="76"/>
      <c r="G85" s="76"/>
    </row>
    <row r="86" spans="2:7" x14ac:dyDescent="0.3">
      <c r="B86" s="76"/>
      <c r="C86" s="76"/>
      <c r="D86" s="76"/>
      <c r="E86" s="76"/>
      <c r="F86" s="76"/>
      <c r="G86" s="76"/>
    </row>
    <row r="87" spans="2:7" x14ac:dyDescent="0.3">
      <c r="B87" s="76"/>
      <c r="C87" s="76"/>
      <c r="D87" s="76"/>
      <c r="E87" s="76"/>
      <c r="F87" s="76"/>
      <c r="G87" s="76"/>
    </row>
    <row r="88" spans="2:7" x14ac:dyDescent="0.3">
      <c r="B88" s="76"/>
      <c r="C88" s="76"/>
      <c r="D88" s="76"/>
      <c r="E88" s="76"/>
      <c r="F88" s="76"/>
      <c r="G88" s="76"/>
    </row>
    <row r="89" spans="2:7" x14ac:dyDescent="0.3">
      <c r="B89" s="76"/>
      <c r="C89" s="76"/>
      <c r="D89" s="76"/>
      <c r="E89" s="76"/>
      <c r="F89" s="76"/>
      <c r="G89" s="76"/>
    </row>
    <row r="90" spans="2:7" x14ac:dyDescent="0.3">
      <c r="B90" s="76"/>
      <c r="C90" s="76"/>
      <c r="D90" s="76"/>
      <c r="E90" s="76"/>
      <c r="F90" s="76"/>
      <c r="G90" s="76"/>
    </row>
    <row r="91" spans="2:7" x14ac:dyDescent="0.3">
      <c r="B91" s="76"/>
      <c r="C91" s="76"/>
      <c r="D91" s="76"/>
      <c r="E91" s="76"/>
      <c r="F91" s="76"/>
      <c r="G91" s="76"/>
    </row>
    <row r="92" spans="2:7" x14ac:dyDescent="0.3">
      <c r="B92" s="76"/>
      <c r="C92" s="76"/>
      <c r="D92" s="76"/>
      <c r="E92" s="76"/>
      <c r="F92" s="76"/>
      <c r="G92" s="76"/>
    </row>
    <row r="93" spans="2:7" x14ac:dyDescent="0.3">
      <c r="B93" s="76"/>
      <c r="C93" s="76"/>
      <c r="D93" s="76"/>
      <c r="E93" s="76"/>
      <c r="F93" s="76"/>
      <c r="G93" s="76"/>
    </row>
    <row r="94" spans="2:7" x14ac:dyDescent="0.3">
      <c r="B94" s="76"/>
      <c r="C94" s="76"/>
      <c r="D94" s="76"/>
      <c r="E94" s="76"/>
      <c r="F94" s="76"/>
      <c r="G94" s="76"/>
    </row>
    <row r="95" spans="2:7" x14ac:dyDescent="0.3">
      <c r="B95" s="76"/>
      <c r="C95" s="76"/>
      <c r="D95" s="76"/>
      <c r="E95" s="76"/>
      <c r="F95" s="76"/>
      <c r="G95" s="76"/>
    </row>
    <row r="96" spans="2:7" x14ac:dyDescent="0.3">
      <c r="B96" s="76"/>
      <c r="C96" s="76"/>
      <c r="D96" s="76"/>
      <c r="E96" s="76"/>
      <c r="F96" s="76"/>
      <c r="G96" s="76"/>
    </row>
    <row r="97" spans="2:7" x14ac:dyDescent="0.3">
      <c r="B97" s="76"/>
      <c r="C97" s="76"/>
      <c r="D97" s="76"/>
      <c r="E97" s="76"/>
      <c r="F97" s="76"/>
      <c r="G97" s="76"/>
    </row>
    <row r="98" spans="2:7" x14ac:dyDescent="0.3">
      <c r="B98" s="76"/>
      <c r="C98" s="76"/>
      <c r="D98" s="76"/>
      <c r="E98" s="76"/>
      <c r="F98" s="76"/>
      <c r="G98" s="76"/>
    </row>
    <row r="99" spans="2:7" x14ac:dyDescent="0.3">
      <c r="B99" s="76"/>
      <c r="C99" s="76"/>
      <c r="D99" s="76"/>
      <c r="E99" s="76"/>
      <c r="F99" s="76"/>
      <c r="G99" s="76"/>
    </row>
    <row r="100" spans="2:7" x14ac:dyDescent="0.3">
      <c r="B100" s="76"/>
      <c r="C100" s="76"/>
      <c r="D100" s="76"/>
      <c r="E100" s="76"/>
      <c r="F100" s="76"/>
      <c r="G100" s="76"/>
    </row>
    <row r="101" spans="2:7" x14ac:dyDescent="0.3">
      <c r="B101" s="76"/>
      <c r="C101" s="76"/>
      <c r="D101" s="76"/>
      <c r="E101" s="76"/>
      <c r="F101" s="76"/>
      <c r="G101" s="76"/>
    </row>
    <row r="102" spans="2:7" x14ac:dyDescent="0.3">
      <c r="B102" s="76"/>
      <c r="C102" s="76"/>
      <c r="D102" s="76"/>
      <c r="E102" s="76"/>
      <c r="F102" s="76"/>
      <c r="G102" s="76"/>
    </row>
    <row r="103" spans="2:7" x14ac:dyDescent="0.3">
      <c r="B103" s="76"/>
      <c r="C103" s="76"/>
      <c r="D103" s="76"/>
      <c r="E103" s="76"/>
      <c r="F103" s="76"/>
      <c r="G103" s="76"/>
    </row>
    <row r="104" spans="2:7" x14ac:dyDescent="0.3">
      <c r="B104" s="76"/>
      <c r="C104" s="76"/>
      <c r="D104" s="76"/>
      <c r="E104" s="76"/>
      <c r="F104" s="76"/>
      <c r="G104" s="76"/>
    </row>
    <row r="105" spans="2:7" x14ac:dyDescent="0.3">
      <c r="B105" s="76"/>
      <c r="C105" s="76"/>
      <c r="D105" s="76"/>
      <c r="E105" s="76"/>
      <c r="F105" s="76"/>
      <c r="G105" s="76"/>
    </row>
    <row r="106" spans="2:7" x14ac:dyDescent="0.3">
      <c r="B106" s="76"/>
      <c r="C106" s="76"/>
      <c r="D106" s="76"/>
      <c r="E106" s="76"/>
      <c r="F106" s="76"/>
      <c r="G106" s="76"/>
    </row>
    <row r="107" spans="2:7" x14ac:dyDescent="0.3">
      <c r="B107" s="76"/>
      <c r="C107" s="76"/>
      <c r="D107" s="76"/>
      <c r="E107" s="76"/>
      <c r="F107" s="76"/>
      <c r="G107" s="76"/>
    </row>
    <row r="108" spans="2:7" x14ac:dyDescent="0.3">
      <c r="B108" s="76"/>
      <c r="C108" s="76"/>
      <c r="D108" s="76"/>
      <c r="E108" s="76"/>
      <c r="F108" s="76"/>
      <c r="G108" s="76"/>
    </row>
    <row r="109" spans="2:7" x14ac:dyDescent="0.3">
      <c r="B109" s="76"/>
      <c r="C109" s="76"/>
      <c r="D109" s="76"/>
      <c r="E109" s="76"/>
      <c r="F109" s="76"/>
      <c r="G109" s="76"/>
    </row>
    <row r="110" spans="2:7" x14ac:dyDescent="0.3">
      <c r="B110" s="76"/>
      <c r="C110" s="76"/>
      <c r="D110" s="76"/>
      <c r="E110" s="76"/>
      <c r="F110" s="76"/>
      <c r="G110" s="76"/>
    </row>
    <row r="111" spans="2:7" x14ac:dyDescent="0.3">
      <c r="B111" s="76"/>
      <c r="C111" s="76"/>
      <c r="D111" s="76"/>
      <c r="E111" s="76"/>
      <c r="F111" s="76"/>
      <c r="G111" s="76"/>
    </row>
    <row r="112" spans="2:7" x14ac:dyDescent="0.3">
      <c r="B112" s="76"/>
      <c r="C112" s="76"/>
      <c r="D112" s="76"/>
      <c r="E112" s="76"/>
      <c r="F112" s="76"/>
      <c r="G112" s="76"/>
    </row>
    <row r="113" spans="2:7" x14ac:dyDescent="0.3">
      <c r="B113" s="76"/>
      <c r="C113" s="76"/>
      <c r="D113" s="76"/>
      <c r="E113" s="76"/>
      <c r="F113" s="76"/>
      <c r="G113" s="76"/>
    </row>
    <row r="114" spans="2:7" x14ac:dyDescent="0.3">
      <c r="B114" s="76"/>
      <c r="C114" s="76"/>
      <c r="D114" s="76"/>
      <c r="E114" s="76"/>
      <c r="F114" s="76"/>
      <c r="G114" s="76"/>
    </row>
    <row r="115" spans="2:7" x14ac:dyDescent="0.3">
      <c r="B115" s="76"/>
      <c r="C115" s="76"/>
      <c r="D115" s="76"/>
      <c r="E115" s="76"/>
      <c r="F115" s="76"/>
      <c r="G115" s="76"/>
    </row>
    <row r="116" spans="2:7" x14ac:dyDescent="0.3">
      <c r="B116" s="76"/>
      <c r="C116" s="76"/>
      <c r="D116" s="76"/>
      <c r="E116" s="76"/>
      <c r="F116" s="76"/>
      <c r="G116" s="76"/>
    </row>
    <row r="117" spans="2:7" x14ac:dyDescent="0.3">
      <c r="B117" s="76"/>
      <c r="C117" s="76"/>
      <c r="D117" s="76"/>
      <c r="E117" s="76"/>
      <c r="F117" s="76"/>
      <c r="G117" s="76"/>
    </row>
    <row r="118" spans="2:7" x14ac:dyDescent="0.3">
      <c r="B118" s="76"/>
      <c r="C118" s="76"/>
      <c r="D118" s="76"/>
      <c r="E118" s="76"/>
      <c r="F118" s="76"/>
      <c r="G118" s="76"/>
    </row>
    <row r="119" spans="2:7" x14ac:dyDescent="0.3">
      <c r="B119" s="76"/>
      <c r="C119" s="76"/>
      <c r="D119" s="76"/>
      <c r="E119" s="76"/>
      <c r="F119" s="76"/>
      <c r="G119" s="76"/>
    </row>
    <row r="120" spans="2:7" x14ac:dyDescent="0.3">
      <c r="B120" s="76"/>
      <c r="C120" s="76"/>
      <c r="D120" s="76"/>
      <c r="E120" s="76"/>
      <c r="F120" s="76"/>
      <c r="G120" s="76"/>
    </row>
    <row r="121" spans="2:7" x14ac:dyDescent="0.3">
      <c r="B121" s="76"/>
      <c r="C121" s="76"/>
      <c r="D121" s="76"/>
      <c r="E121" s="76"/>
      <c r="F121" s="76"/>
      <c r="G121" s="76"/>
    </row>
    <row r="122" spans="2:7" x14ac:dyDescent="0.3">
      <c r="B122" s="76"/>
      <c r="C122" s="76"/>
      <c r="D122" s="76"/>
      <c r="E122" s="76"/>
      <c r="F122" s="76"/>
      <c r="G122" s="76"/>
    </row>
    <row r="123" spans="2:7" x14ac:dyDescent="0.3">
      <c r="B123" s="76"/>
      <c r="C123" s="76"/>
      <c r="D123" s="76"/>
      <c r="E123" s="76"/>
      <c r="F123" s="76"/>
      <c r="G123" s="76"/>
    </row>
    <row r="124" spans="2:7" x14ac:dyDescent="0.3">
      <c r="B124" s="76"/>
      <c r="C124" s="76"/>
      <c r="D124" s="76"/>
      <c r="E124" s="76"/>
      <c r="F124" s="76"/>
      <c r="G124" s="76"/>
    </row>
    <row r="125" spans="2:7" x14ac:dyDescent="0.3">
      <c r="B125" s="76"/>
      <c r="C125" s="76"/>
      <c r="D125" s="76"/>
      <c r="E125" s="76"/>
      <c r="F125" s="76"/>
      <c r="G125" s="76"/>
    </row>
    <row r="126" spans="2:7" x14ac:dyDescent="0.3">
      <c r="B126" s="76"/>
      <c r="C126" s="76"/>
      <c r="D126" s="76"/>
      <c r="E126" s="76"/>
      <c r="F126" s="76"/>
      <c r="G126" s="76"/>
    </row>
    <row r="127" spans="2:7" x14ac:dyDescent="0.3">
      <c r="B127" s="76"/>
      <c r="C127" s="76"/>
      <c r="D127" s="76"/>
      <c r="E127" s="76"/>
      <c r="F127" s="76"/>
      <c r="G127" s="76"/>
    </row>
    <row r="128" spans="2:7" x14ac:dyDescent="0.3">
      <c r="B128" s="76"/>
      <c r="C128" s="76"/>
      <c r="D128" s="76"/>
      <c r="E128" s="76"/>
      <c r="F128" s="76"/>
      <c r="G128" s="76"/>
    </row>
    <row r="129" spans="2:7" x14ac:dyDescent="0.3">
      <c r="B129" s="76"/>
      <c r="C129" s="76"/>
      <c r="D129" s="76"/>
      <c r="E129" s="76"/>
      <c r="F129" s="76"/>
      <c r="G129" s="76"/>
    </row>
    <row r="130" spans="2:7" x14ac:dyDescent="0.3">
      <c r="B130" s="76"/>
      <c r="C130" s="76"/>
      <c r="D130" s="76"/>
      <c r="E130" s="76"/>
      <c r="F130" s="76"/>
      <c r="G130" s="76"/>
    </row>
    <row r="131" spans="2:7" x14ac:dyDescent="0.3">
      <c r="B131" s="76"/>
      <c r="C131" s="76"/>
      <c r="D131" s="76"/>
      <c r="E131" s="76"/>
      <c r="F131" s="76"/>
      <c r="G131" s="76"/>
    </row>
    <row r="132" spans="2:7" x14ac:dyDescent="0.3">
      <c r="B132" s="76"/>
      <c r="C132" s="76"/>
      <c r="D132" s="76"/>
      <c r="E132" s="76"/>
      <c r="F132" s="76"/>
      <c r="G132" s="76"/>
    </row>
    <row r="133" spans="2:7" x14ac:dyDescent="0.3">
      <c r="B133" s="76"/>
      <c r="C133" s="76"/>
      <c r="D133" s="76"/>
      <c r="E133" s="76"/>
      <c r="F133" s="76"/>
      <c r="G133" s="76"/>
    </row>
    <row r="134" spans="2:7" x14ac:dyDescent="0.3">
      <c r="B134" s="76"/>
      <c r="C134" s="76"/>
      <c r="D134" s="76"/>
      <c r="E134" s="76"/>
      <c r="F134" s="76"/>
      <c r="G134" s="76"/>
    </row>
    <row r="135" spans="2:7" x14ac:dyDescent="0.3">
      <c r="B135" s="76"/>
      <c r="C135" s="76"/>
      <c r="D135" s="76"/>
      <c r="E135" s="76"/>
      <c r="F135" s="76"/>
      <c r="G135" s="76"/>
    </row>
    <row r="136" spans="2:7" x14ac:dyDescent="0.3">
      <c r="B136" s="76"/>
      <c r="C136" s="76"/>
      <c r="D136" s="76"/>
      <c r="E136" s="76"/>
      <c r="F136" s="76"/>
      <c r="G136" s="76"/>
    </row>
    <row r="137" spans="2:7" x14ac:dyDescent="0.3">
      <c r="B137" s="76"/>
      <c r="C137" s="76"/>
      <c r="D137" s="76"/>
      <c r="E137" s="76"/>
      <c r="F137" s="76"/>
      <c r="G137" s="76"/>
    </row>
    <row r="138" spans="2:7" x14ac:dyDescent="0.3">
      <c r="B138" s="76"/>
      <c r="C138" s="76"/>
      <c r="D138" s="76"/>
      <c r="E138" s="76"/>
      <c r="F138" s="76"/>
      <c r="G138" s="76"/>
    </row>
    <row r="139" spans="2:7" x14ac:dyDescent="0.3">
      <c r="B139" s="76"/>
      <c r="C139" s="76"/>
      <c r="D139" s="76"/>
      <c r="E139" s="76"/>
      <c r="F139" s="76"/>
      <c r="G139" s="76"/>
    </row>
    <row r="140" spans="2:7" x14ac:dyDescent="0.3">
      <c r="B140" s="76"/>
      <c r="C140" s="76"/>
      <c r="D140" s="76"/>
      <c r="E140" s="76"/>
      <c r="F140" s="76"/>
      <c r="G140" s="76"/>
    </row>
    <row r="141" spans="2:7" x14ac:dyDescent="0.3">
      <c r="B141" s="76"/>
      <c r="C141" s="76"/>
      <c r="D141" s="76"/>
      <c r="E141" s="76"/>
      <c r="F141" s="76"/>
      <c r="G141" s="76"/>
    </row>
    <row r="142" spans="2:7" x14ac:dyDescent="0.3">
      <c r="B142" s="76"/>
      <c r="C142" s="76"/>
      <c r="D142" s="76"/>
      <c r="E142" s="76"/>
      <c r="F142" s="76"/>
      <c r="G142" s="76"/>
    </row>
    <row r="143" spans="2:7" x14ac:dyDescent="0.3">
      <c r="B143" s="76"/>
      <c r="C143" s="76"/>
      <c r="D143" s="76"/>
      <c r="E143" s="76"/>
      <c r="F143" s="76"/>
      <c r="G143" s="76"/>
    </row>
    <row r="144" spans="2:7" x14ac:dyDescent="0.3">
      <c r="B144" s="76"/>
      <c r="C144" s="76"/>
      <c r="D144" s="76"/>
      <c r="E144" s="76"/>
      <c r="F144" s="76"/>
      <c r="G144" s="76"/>
    </row>
    <row r="145" spans="2:7" x14ac:dyDescent="0.3">
      <c r="B145" s="76"/>
      <c r="C145" s="76"/>
      <c r="D145" s="76"/>
      <c r="E145" s="76"/>
      <c r="F145" s="76"/>
      <c r="G145" s="76"/>
    </row>
    <row r="146" spans="2:7" x14ac:dyDescent="0.3">
      <c r="B146" s="76"/>
      <c r="C146" s="76"/>
      <c r="D146" s="76"/>
      <c r="E146" s="76"/>
      <c r="F146" s="76"/>
      <c r="G146" s="76"/>
    </row>
    <row r="147" spans="2:7" x14ac:dyDescent="0.3">
      <c r="B147" s="76"/>
      <c r="C147" s="76"/>
      <c r="D147" s="76"/>
      <c r="E147" s="76"/>
      <c r="F147" s="76"/>
      <c r="G147" s="76"/>
    </row>
    <row r="148" spans="2:7" x14ac:dyDescent="0.3">
      <c r="B148" s="76"/>
      <c r="C148" s="76"/>
      <c r="D148" s="76"/>
      <c r="E148" s="76"/>
      <c r="F148" s="76"/>
      <c r="G148" s="76"/>
    </row>
    <row r="149" spans="2:7" x14ac:dyDescent="0.3">
      <c r="B149" s="76"/>
      <c r="C149" s="76"/>
      <c r="D149" s="76"/>
      <c r="E149" s="76"/>
      <c r="F149" s="76"/>
      <c r="G149" s="76"/>
    </row>
    <row r="150" spans="2:7" x14ac:dyDescent="0.3">
      <c r="B150" s="76"/>
      <c r="C150" s="76"/>
      <c r="D150" s="76"/>
      <c r="E150" s="76"/>
      <c r="F150" s="76"/>
      <c r="G150" s="76"/>
    </row>
    <row r="151" spans="2:7" x14ac:dyDescent="0.3">
      <c r="B151" s="76"/>
      <c r="C151" s="76"/>
      <c r="D151" s="76"/>
      <c r="E151" s="76"/>
      <c r="F151" s="76"/>
      <c r="G151" s="76"/>
    </row>
    <row r="152" spans="2:7" x14ac:dyDescent="0.3">
      <c r="B152" s="76"/>
      <c r="C152" s="76"/>
      <c r="D152" s="76"/>
      <c r="E152" s="76"/>
      <c r="F152" s="76"/>
      <c r="G152" s="76"/>
    </row>
    <row r="153" spans="2:7" x14ac:dyDescent="0.3">
      <c r="B153" s="76"/>
      <c r="C153" s="76"/>
      <c r="D153" s="76"/>
      <c r="E153" s="76"/>
      <c r="F153" s="76"/>
      <c r="G153" s="76"/>
    </row>
    <row r="154" spans="2:7" x14ac:dyDescent="0.3">
      <c r="B154" s="76"/>
      <c r="C154" s="76"/>
      <c r="D154" s="76"/>
      <c r="E154" s="76"/>
      <c r="F154" s="76"/>
      <c r="G154" s="76"/>
    </row>
    <row r="155" spans="2:7" x14ac:dyDescent="0.3">
      <c r="B155" s="76"/>
      <c r="C155" s="76"/>
      <c r="D155" s="76"/>
      <c r="E155" s="76"/>
      <c r="F155" s="76"/>
      <c r="G155" s="76"/>
    </row>
    <row r="156" spans="2:7" x14ac:dyDescent="0.3">
      <c r="B156" s="76"/>
      <c r="C156" s="76"/>
      <c r="D156" s="76"/>
      <c r="E156" s="76"/>
      <c r="F156" s="76"/>
      <c r="G156" s="76"/>
    </row>
    <row r="157" spans="2:7" x14ac:dyDescent="0.3">
      <c r="B157" s="76"/>
      <c r="C157" s="76"/>
      <c r="D157" s="76"/>
      <c r="E157" s="76"/>
      <c r="F157" s="76"/>
      <c r="G157" s="76"/>
    </row>
    <row r="158" spans="2:7" x14ac:dyDescent="0.3">
      <c r="B158" s="76"/>
      <c r="C158" s="76"/>
      <c r="D158" s="76"/>
      <c r="E158" s="76"/>
      <c r="F158" s="76"/>
      <c r="G158" s="76"/>
    </row>
    <row r="159" spans="2:7" x14ac:dyDescent="0.3">
      <c r="B159" s="76"/>
      <c r="C159" s="76"/>
      <c r="D159" s="76"/>
      <c r="E159" s="76"/>
      <c r="F159" s="76"/>
      <c r="G159" s="76"/>
    </row>
    <row r="160" spans="2:7" x14ac:dyDescent="0.3">
      <c r="B160" s="76"/>
      <c r="C160" s="76"/>
      <c r="D160" s="76"/>
      <c r="E160" s="76"/>
      <c r="F160" s="76"/>
      <c r="G160" s="76"/>
    </row>
    <row r="161" spans="2:7" x14ac:dyDescent="0.3">
      <c r="B161" s="76"/>
      <c r="C161" s="76"/>
      <c r="D161" s="76"/>
      <c r="E161" s="76"/>
      <c r="F161" s="76"/>
      <c r="G161" s="76"/>
    </row>
    <row r="162" spans="2:7" x14ac:dyDescent="0.3">
      <c r="B162" s="76"/>
      <c r="C162" s="76"/>
      <c r="D162" s="76"/>
      <c r="E162" s="76"/>
      <c r="F162" s="76"/>
      <c r="G162" s="76"/>
    </row>
    <row r="163" spans="2:7" x14ac:dyDescent="0.3">
      <c r="B163" s="76"/>
      <c r="C163" s="76"/>
      <c r="D163" s="76"/>
      <c r="E163" s="76"/>
      <c r="F163" s="76"/>
      <c r="G163" s="76"/>
    </row>
    <row r="164" spans="2:7" x14ac:dyDescent="0.3">
      <c r="B164" s="76"/>
      <c r="C164" s="76"/>
      <c r="D164" s="76"/>
      <c r="E164" s="76"/>
      <c r="F164" s="76"/>
      <c r="G164" s="76"/>
    </row>
    <row r="165" spans="2:7" x14ac:dyDescent="0.3">
      <c r="B165" s="76"/>
      <c r="C165" s="76"/>
      <c r="D165" s="76"/>
      <c r="E165" s="76"/>
      <c r="F165" s="76"/>
      <c r="G165" s="76"/>
    </row>
    <row r="166" spans="2:7" x14ac:dyDescent="0.3">
      <c r="B166" s="76"/>
      <c r="C166" s="76"/>
      <c r="D166" s="76"/>
      <c r="E166" s="76"/>
      <c r="F166" s="76"/>
      <c r="G166" s="76"/>
    </row>
    <row r="167" spans="2:7" x14ac:dyDescent="0.3">
      <c r="B167" s="76"/>
      <c r="C167" s="76"/>
      <c r="D167" s="76"/>
      <c r="E167" s="76"/>
      <c r="F167" s="76"/>
      <c r="G167" s="76"/>
    </row>
    <row r="168" spans="2:7" x14ac:dyDescent="0.3">
      <c r="B168" s="76"/>
      <c r="C168" s="76"/>
      <c r="D168" s="76"/>
      <c r="E168" s="76"/>
      <c r="F168" s="76"/>
      <c r="G168" s="76"/>
    </row>
    <row r="169" spans="2:7" x14ac:dyDescent="0.3">
      <c r="B169" s="76"/>
      <c r="C169" s="76"/>
      <c r="D169" s="76"/>
      <c r="E169" s="76"/>
      <c r="F169" s="76"/>
      <c r="G169" s="76"/>
    </row>
    <row r="170" spans="2:7" x14ac:dyDescent="0.3">
      <c r="B170" s="76"/>
      <c r="C170" s="76"/>
      <c r="D170" s="76"/>
      <c r="E170" s="76"/>
      <c r="F170" s="76"/>
      <c r="G170" s="76"/>
    </row>
    <row r="171" spans="2:7" x14ac:dyDescent="0.3">
      <c r="B171" s="76"/>
      <c r="C171" s="76"/>
      <c r="D171" s="76"/>
      <c r="E171" s="76"/>
      <c r="F171" s="76"/>
      <c r="G171" s="76"/>
    </row>
    <row r="172" spans="2:7" x14ac:dyDescent="0.3">
      <c r="B172" s="76"/>
      <c r="C172" s="76"/>
      <c r="D172" s="76"/>
      <c r="E172" s="76"/>
      <c r="F172" s="76"/>
      <c r="G172" s="76"/>
    </row>
    <row r="173" spans="2:7" x14ac:dyDescent="0.3">
      <c r="B173" s="76"/>
      <c r="C173" s="76"/>
      <c r="D173" s="76"/>
      <c r="E173" s="76"/>
      <c r="F173" s="76"/>
      <c r="G173" s="76"/>
    </row>
    <row r="174" spans="2:7" x14ac:dyDescent="0.3">
      <c r="B174" s="76"/>
      <c r="C174" s="76"/>
      <c r="D174" s="76"/>
      <c r="E174" s="76"/>
      <c r="F174" s="76"/>
      <c r="G174" s="76"/>
    </row>
    <row r="175" spans="2:7" x14ac:dyDescent="0.3">
      <c r="B175" s="76"/>
      <c r="C175" s="76"/>
      <c r="D175" s="76"/>
      <c r="E175" s="76"/>
      <c r="F175" s="76"/>
      <c r="G175" s="76"/>
    </row>
  </sheetData>
  <mergeCells count="30">
    <mergeCell ref="C50:G50"/>
    <mergeCell ref="A51:A59"/>
    <mergeCell ref="B51:B59"/>
    <mergeCell ref="C51:C59"/>
    <mergeCell ref="C40:G40"/>
    <mergeCell ref="A41:A49"/>
    <mergeCell ref="B41:B49"/>
    <mergeCell ref="C41:C49"/>
    <mergeCell ref="C30:G30"/>
    <mergeCell ref="A31:A39"/>
    <mergeCell ref="B31:B39"/>
    <mergeCell ref="C31:C39"/>
    <mergeCell ref="C10:G10"/>
    <mergeCell ref="C20:G20"/>
    <mergeCell ref="A21:A29"/>
    <mergeCell ref="B21:B29"/>
    <mergeCell ref="C21:C29"/>
    <mergeCell ref="A1:G1"/>
    <mergeCell ref="A3:G3"/>
    <mergeCell ref="A4:G4"/>
    <mergeCell ref="D6:G6"/>
    <mergeCell ref="A11:A19"/>
    <mergeCell ref="B11:B19"/>
    <mergeCell ref="C11:C19"/>
    <mergeCell ref="A8:B8"/>
    <mergeCell ref="C8:C9"/>
    <mergeCell ref="D8:D9"/>
    <mergeCell ref="E8:E9"/>
    <mergeCell ref="F8:F9"/>
    <mergeCell ref="G8:G9"/>
  </mergeCells>
  <hyperlinks>
    <hyperlink ref="A1" r:id="rId1" display="consultantplus://offline/ref=81C534AC1618B38338B7138DDEB14344F59B417381706259B468524054C32ECBB30FCA5546109B5D4A4FB16DK3O"/>
    <hyperlink ref="A3" r:id="rId2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opLeftCell="A16" workbookViewId="0">
      <selection activeCell="B17" sqref="B17"/>
    </sheetView>
  </sheetViews>
  <sheetFormatPr defaultRowHeight="14.4" x14ac:dyDescent="0.3"/>
  <cols>
    <col min="1" max="1" width="5.109375" customWidth="1"/>
    <col min="2" max="2" width="60.33203125" customWidth="1"/>
    <col min="3" max="3" width="19.33203125" customWidth="1"/>
    <col min="4" max="4" width="15.33203125" customWidth="1"/>
    <col min="5" max="5" width="34.6640625" customWidth="1"/>
  </cols>
  <sheetData>
    <row r="1" spans="1:11" ht="15.6" x14ac:dyDescent="0.3">
      <c r="A1" s="13" t="s">
        <v>65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x14ac:dyDescent="0.3"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ht="14.4" customHeight="1" x14ac:dyDescent="0.3">
      <c r="A3" s="193" t="s">
        <v>66</v>
      </c>
      <c r="B3" s="193"/>
      <c r="C3" s="193"/>
      <c r="D3" s="193"/>
      <c r="E3" s="193"/>
    </row>
    <row r="4" spans="1:11" ht="15.6" x14ac:dyDescent="0.3">
      <c r="A4" s="218" t="s">
        <v>369</v>
      </c>
      <c r="B4" s="218"/>
      <c r="C4" s="218"/>
      <c r="D4" s="218"/>
      <c r="E4" s="218"/>
      <c r="F4" s="26"/>
      <c r="G4" s="26"/>
      <c r="H4" s="26"/>
    </row>
    <row r="5" spans="1:11" ht="15.6" x14ac:dyDescent="0.3">
      <c r="A5" s="16"/>
      <c r="B5" s="16"/>
      <c r="C5" s="16"/>
      <c r="D5" s="16"/>
      <c r="E5" s="16"/>
      <c r="F5" s="26"/>
      <c r="G5" s="26"/>
      <c r="H5" s="26"/>
    </row>
    <row r="6" spans="1:11" ht="51.75" customHeight="1" x14ac:dyDescent="0.3">
      <c r="A6" s="16"/>
      <c r="B6" s="8" t="s">
        <v>18</v>
      </c>
      <c r="C6" s="194" t="str">
        <f>'Форма 1'!$E$11</f>
        <v>«Городское хозяйство» в муниципальном образовании «Город Можга» на 2015-2024 годы»</v>
      </c>
      <c r="D6" s="194"/>
      <c r="E6" s="194"/>
      <c r="F6" s="22"/>
      <c r="H6" s="26"/>
    </row>
    <row r="8" spans="1:11" ht="37.200000000000003" customHeight="1" x14ac:dyDescent="0.3">
      <c r="A8" s="30" t="s">
        <v>1</v>
      </c>
      <c r="B8" s="30" t="s">
        <v>61</v>
      </c>
      <c r="C8" s="30" t="s">
        <v>62</v>
      </c>
      <c r="D8" s="30" t="s">
        <v>63</v>
      </c>
      <c r="E8" s="30" t="s">
        <v>64</v>
      </c>
    </row>
    <row r="9" spans="1:11" ht="94.2" customHeight="1" x14ac:dyDescent="0.3">
      <c r="A9" s="30">
        <v>1</v>
      </c>
      <c r="B9" s="31" t="s">
        <v>108</v>
      </c>
      <c r="C9" s="30" t="s">
        <v>109</v>
      </c>
      <c r="D9" s="166">
        <v>1643</v>
      </c>
      <c r="E9" s="33" t="s">
        <v>383</v>
      </c>
    </row>
    <row r="10" spans="1:11" ht="118.8" x14ac:dyDescent="0.3">
      <c r="A10" s="30">
        <v>2</v>
      </c>
      <c r="B10" s="31" t="s">
        <v>324</v>
      </c>
      <c r="C10" s="30" t="s">
        <v>325</v>
      </c>
      <c r="D10" s="166">
        <v>1175</v>
      </c>
      <c r="E10" s="33" t="s">
        <v>383</v>
      </c>
    </row>
    <row r="11" spans="1:11" ht="118.8" x14ac:dyDescent="0.3">
      <c r="A11" s="30">
        <v>3</v>
      </c>
      <c r="B11" s="31" t="s">
        <v>324</v>
      </c>
      <c r="C11" s="30" t="s">
        <v>326</v>
      </c>
      <c r="D11" s="166">
        <v>1418</v>
      </c>
      <c r="E11" s="33" t="s">
        <v>383</v>
      </c>
    </row>
    <row r="12" spans="1:11" ht="118.8" x14ac:dyDescent="0.3">
      <c r="A12" s="30">
        <v>4</v>
      </c>
      <c r="B12" s="31" t="s">
        <v>324</v>
      </c>
      <c r="C12" s="30" t="s">
        <v>327</v>
      </c>
      <c r="D12" s="166">
        <v>1599</v>
      </c>
      <c r="E12" s="33" t="s">
        <v>383</v>
      </c>
    </row>
    <row r="13" spans="1:11" ht="92.4" x14ac:dyDescent="0.3">
      <c r="A13" s="30">
        <v>5</v>
      </c>
      <c r="B13" s="31" t="s">
        <v>108</v>
      </c>
      <c r="C13" s="30" t="s">
        <v>356</v>
      </c>
      <c r="D13" s="166">
        <v>286</v>
      </c>
      <c r="E13" s="33" t="s">
        <v>383</v>
      </c>
    </row>
    <row r="14" spans="1:11" ht="118.8" x14ac:dyDescent="0.3">
      <c r="A14" s="30">
        <v>6</v>
      </c>
      <c r="B14" s="31" t="s">
        <v>324</v>
      </c>
      <c r="C14" s="30" t="s">
        <v>374</v>
      </c>
      <c r="D14" s="166">
        <v>692</v>
      </c>
      <c r="E14" s="33" t="s">
        <v>383</v>
      </c>
    </row>
    <row r="15" spans="1:11" ht="118.8" x14ac:dyDescent="0.3">
      <c r="A15" s="30">
        <v>7</v>
      </c>
      <c r="B15" s="31" t="s">
        <v>324</v>
      </c>
      <c r="C15" s="30" t="s">
        <v>375</v>
      </c>
      <c r="D15" s="166" t="s">
        <v>376</v>
      </c>
      <c r="E15" s="33" t="s">
        <v>383</v>
      </c>
    </row>
    <row r="16" spans="1:11" ht="118.8" x14ac:dyDescent="0.3">
      <c r="A16" s="30">
        <v>8</v>
      </c>
      <c r="B16" s="31" t="s">
        <v>324</v>
      </c>
      <c r="C16" s="30" t="s">
        <v>377</v>
      </c>
      <c r="D16" s="166">
        <v>842</v>
      </c>
      <c r="E16" s="33" t="s">
        <v>383</v>
      </c>
    </row>
    <row r="17" spans="1:5" ht="118.8" x14ac:dyDescent="0.3">
      <c r="A17" s="30">
        <v>9</v>
      </c>
      <c r="B17" s="31" t="s">
        <v>324</v>
      </c>
      <c r="C17" s="30" t="s">
        <v>378</v>
      </c>
      <c r="D17" s="166">
        <v>1859</v>
      </c>
      <c r="E17" s="33" t="s">
        <v>383</v>
      </c>
    </row>
  </sheetData>
  <mergeCells count="3">
    <mergeCell ref="A3:E3"/>
    <mergeCell ref="A4:E4"/>
    <mergeCell ref="C6:E6"/>
  </mergeCells>
  <hyperlinks>
    <hyperlink ref="A1" r:id="rId1" display="consultantplus://offline/ref=81C534AC1618B38338B7138DDEB14344F59B417381706259B468524054C32ECBB30FCA5546109B5D4A4FBD6DK2O"/>
  </hyperlinks>
  <pageMargins left="0.59055118110236227" right="0.19685039370078741" top="0.59055118110236227" bottom="0.19685039370078741" header="0" footer="0"/>
  <pageSetup paperSize="9" orientation="landscape" horizontalDpi="0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topLeftCell="A18" zoomScale="90" zoomScaleNormal="90" workbookViewId="0">
      <selection activeCell="B28" sqref="B28"/>
    </sheetView>
  </sheetViews>
  <sheetFormatPr defaultRowHeight="14.4" x14ac:dyDescent="0.3"/>
  <cols>
    <col min="1" max="1" width="7" customWidth="1"/>
    <col min="2" max="2" width="7.5546875" customWidth="1"/>
    <col min="3" max="3" width="24.44140625" customWidth="1"/>
    <col min="4" max="4" width="14.33203125" customWidth="1"/>
    <col min="5" max="5" width="13.6640625" customWidth="1"/>
    <col min="6" max="7" width="14.6640625" customWidth="1"/>
    <col min="8" max="8" width="13.5546875" customWidth="1"/>
    <col min="9" max="9" width="13.33203125" customWidth="1"/>
    <col min="10" max="10" width="14.6640625" customWidth="1"/>
  </cols>
  <sheetData>
    <row r="1" spans="1:10" ht="15.6" x14ac:dyDescent="0.3">
      <c r="A1" s="28" t="s">
        <v>80</v>
      </c>
    </row>
    <row r="3" spans="1:10" ht="15.6" x14ac:dyDescent="0.3">
      <c r="A3" s="193" t="s">
        <v>81</v>
      </c>
      <c r="B3" s="193"/>
      <c r="C3" s="193"/>
      <c r="D3" s="193"/>
      <c r="E3" s="193"/>
      <c r="F3" s="193"/>
      <c r="G3" s="193"/>
      <c r="H3" s="193"/>
      <c r="I3" s="193"/>
      <c r="J3" s="193"/>
    </row>
    <row r="4" spans="1:10" ht="14.4" customHeight="1" x14ac:dyDescent="0.3">
      <c r="A4" s="193" t="s">
        <v>379</v>
      </c>
      <c r="B4" s="193"/>
      <c r="C4" s="193"/>
      <c r="D4" s="193"/>
      <c r="E4" s="193"/>
      <c r="F4" s="193"/>
      <c r="G4" s="193"/>
      <c r="H4" s="193"/>
      <c r="I4" s="193"/>
      <c r="J4" s="193"/>
    </row>
    <row r="5" spans="1:10" ht="14.4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</row>
    <row r="6" spans="1:10" ht="29.25" customHeight="1" x14ac:dyDescent="0.3">
      <c r="A6" s="8" t="s">
        <v>18</v>
      </c>
      <c r="D6" s="194" t="str">
        <f>'Форма 1'!$E$11</f>
        <v>«Городское хозяйство» в муниципальном образовании «Город Можга» на 2015-2024 годы»</v>
      </c>
      <c r="E6" s="194"/>
      <c r="F6" s="194"/>
      <c r="G6" s="194"/>
      <c r="H6" s="194"/>
      <c r="I6" s="194"/>
      <c r="J6" s="194"/>
    </row>
    <row r="8" spans="1:10" ht="72" x14ac:dyDescent="0.3">
      <c r="A8" s="209" t="s">
        <v>19</v>
      </c>
      <c r="B8" s="209"/>
      <c r="C8" s="209" t="s">
        <v>67</v>
      </c>
      <c r="D8" s="209" t="s">
        <v>68</v>
      </c>
      <c r="E8" s="209" t="s">
        <v>69</v>
      </c>
      <c r="F8" s="10" t="s">
        <v>70</v>
      </c>
      <c r="G8" s="10" t="s">
        <v>71</v>
      </c>
      <c r="H8" s="10" t="s">
        <v>72</v>
      </c>
      <c r="I8" s="10" t="s">
        <v>73</v>
      </c>
      <c r="J8" s="10" t="s">
        <v>74</v>
      </c>
    </row>
    <row r="9" spans="1:10" x14ac:dyDescent="0.3">
      <c r="A9" s="43" t="s">
        <v>11</v>
      </c>
      <c r="B9" s="43" t="s">
        <v>12</v>
      </c>
      <c r="C9" s="232"/>
      <c r="D9" s="232"/>
      <c r="E9" s="232"/>
      <c r="F9" s="43" t="s">
        <v>75</v>
      </c>
      <c r="G9" s="43" t="s">
        <v>76</v>
      </c>
      <c r="H9" s="43" t="s">
        <v>77</v>
      </c>
      <c r="I9" s="43" t="s">
        <v>78</v>
      </c>
      <c r="J9" s="43" t="s">
        <v>79</v>
      </c>
    </row>
    <row r="10" spans="1:10" ht="138" customHeight="1" x14ac:dyDescent="0.3">
      <c r="A10" s="32" t="s">
        <v>111</v>
      </c>
      <c r="B10" s="50"/>
      <c r="C10" s="50" t="s">
        <v>110</v>
      </c>
      <c r="D10" s="49" t="s">
        <v>318</v>
      </c>
      <c r="E10" s="50"/>
      <c r="F10" s="52">
        <f>(F11+F12+F13+F14+F15)/5</f>
        <v>0.42263727887486724</v>
      </c>
      <c r="G10" s="52">
        <f t="shared" ref="G10:J10" si="0">(G11+G12+G13+G14+G15)/5</f>
        <v>0.63613319051141171</v>
      </c>
      <c r="H10" s="52">
        <f t="shared" si="0"/>
        <v>0.77600000000000002</v>
      </c>
      <c r="I10" s="52">
        <f t="shared" si="0"/>
        <v>0.72719499355647332</v>
      </c>
      <c r="J10" s="52">
        <f t="shared" si="0"/>
        <v>0.63087538291511125</v>
      </c>
    </row>
    <row r="11" spans="1:10" ht="144.6" customHeight="1" x14ac:dyDescent="0.3">
      <c r="A11" s="32" t="s">
        <v>111</v>
      </c>
      <c r="B11" s="36">
        <v>1</v>
      </c>
      <c r="C11" s="80" t="s">
        <v>292</v>
      </c>
      <c r="D11" s="80" t="s">
        <v>318</v>
      </c>
      <c r="E11" s="80" t="s">
        <v>105</v>
      </c>
      <c r="F11" s="179">
        <f>G11*J11</f>
        <v>0</v>
      </c>
      <c r="G11" s="179">
        <f>('Форма 1'!K17+'Форма 1'!K18+'Форма 1'!K19)/3</f>
        <v>0.9335781394733359</v>
      </c>
      <c r="H11" s="179">
        <v>1</v>
      </c>
      <c r="I11" s="179">
        <v>0</v>
      </c>
      <c r="J11" s="179">
        <v>0</v>
      </c>
    </row>
    <row r="12" spans="1:10" ht="171.6" x14ac:dyDescent="0.3">
      <c r="A12" s="77" t="s">
        <v>111</v>
      </c>
      <c r="B12" s="78">
        <v>2</v>
      </c>
      <c r="C12" s="117" t="s">
        <v>319</v>
      </c>
      <c r="D12" s="78" t="s">
        <v>318</v>
      </c>
      <c r="E12" s="78" t="s">
        <v>148</v>
      </c>
      <c r="F12" s="118">
        <f>G12*J12</f>
        <v>0.55023001699448859</v>
      </c>
      <c r="G12" s="118">
        <f>('Форма 1'!K24+'Форма 1'!K25+'Форма 1'!K26+'Форма 1'!K27+'Форма 1'!K28+'Форма 1'!K29+'Форма 1'!K30+'Форма 1'!K31+'Форма 1'!K32)/9</f>
        <v>0.73918554405435666</v>
      </c>
      <c r="H12" s="118">
        <v>0.71</v>
      </c>
      <c r="I12" s="118">
        <f>'Форма 6'!F21/'Форма 6'!E21</f>
        <v>0.95382243801477318</v>
      </c>
      <c r="J12" s="118">
        <f>H12/I12</f>
        <v>0.7443733463408031</v>
      </c>
    </row>
    <row r="13" spans="1:10" ht="171.6" x14ac:dyDescent="0.3">
      <c r="A13" s="77" t="s">
        <v>111</v>
      </c>
      <c r="B13" s="78">
        <v>3</v>
      </c>
      <c r="C13" s="78" t="s">
        <v>320</v>
      </c>
      <c r="D13" s="78" t="s">
        <v>318</v>
      </c>
      <c r="E13" s="78" t="s">
        <v>148</v>
      </c>
      <c r="F13" s="118">
        <f>G13/J13</f>
        <v>0.40944404453869249</v>
      </c>
      <c r="G13" s="118">
        <f>('Форма 1'!K34+'Форма 1'!K35+'Форма 1'!K36+'Форма 1'!K37)/4</f>
        <v>0.25</v>
      </c>
      <c r="H13" s="118">
        <v>0.56000000000000005</v>
      </c>
      <c r="I13" s="118">
        <f>'Форма 6'!F31/'Форма 6'!E31</f>
        <v>0.91715465976667121</v>
      </c>
      <c r="J13" s="118">
        <f>H13/I13</f>
        <v>0.61058404276380918</v>
      </c>
    </row>
    <row r="14" spans="1:10" ht="172.8" customHeight="1" x14ac:dyDescent="0.3">
      <c r="A14" s="77" t="s">
        <v>111</v>
      </c>
      <c r="B14" s="78">
        <v>4</v>
      </c>
      <c r="C14" s="78" t="s">
        <v>339</v>
      </c>
      <c r="D14" s="78" t="s">
        <v>318</v>
      </c>
      <c r="E14" s="78" t="s">
        <v>148</v>
      </c>
      <c r="F14" s="118">
        <f>G14*J14</f>
        <v>0.73499945304782244</v>
      </c>
      <c r="G14" s="118">
        <f>('Форма 1'!K39+'Форма 1'!K40+'Форма 1'!K41+'Форма 1'!K42+'Форма 1'!K43+'Форма 8'!K44)/6</f>
        <v>0.70566666666666666</v>
      </c>
      <c r="H14" s="118">
        <v>1</v>
      </c>
      <c r="I14" s="118">
        <f>'Форма 6'!F41/'Форма 6'!E41</f>
        <v>0.9600914174023919</v>
      </c>
      <c r="J14" s="118">
        <f>H14/I14</f>
        <v>1.0415674818816567</v>
      </c>
    </row>
    <row r="15" spans="1:10" ht="171.6" x14ac:dyDescent="0.3">
      <c r="A15" s="77" t="s">
        <v>111</v>
      </c>
      <c r="B15" s="78">
        <v>5</v>
      </c>
      <c r="C15" s="78" t="s">
        <v>321</v>
      </c>
      <c r="D15" s="78" t="s">
        <v>318</v>
      </c>
      <c r="E15" s="78" t="s">
        <v>148</v>
      </c>
      <c r="F15" s="118">
        <f>G15*J15</f>
        <v>0.41851287979333274</v>
      </c>
      <c r="G15" s="118">
        <f>('Форма 1'!K46+'Форма 1'!K47+'Форма 1'!K48+'Форма 1'!K49+'Форма 1'!K50+'Форма 1'!K51)/6</f>
        <v>0.55223560236269942</v>
      </c>
      <c r="H15" s="118">
        <v>0.61</v>
      </c>
      <c r="I15" s="118">
        <f>'Форма 6'!F51/'Форма 6'!E51</f>
        <v>0.80490645259853044</v>
      </c>
      <c r="J15" s="118">
        <f>H15/I15</f>
        <v>0.75785204358928715</v>
      </c>
    </row>
    <row r="17" spans="1:12" ht="72.599999999999994" customHeight="1" x14ac:dyDescent="0.3">
      <c r="A17" s="234" t="s">
        <v>338</v>
      </c>
      <c r="B17" s="234"/>
      <c r="C17" s="234"/>
      <c r="D17" s="234"/>
      <c r="E17" s="234"/>
      <c r="F17" s="234"/>
      <c r="G17" s="234"/>
      <c r="H17" s="234"/>
      <c r="I17" s="234"/>
      <c r="J17" s="234"/>
    </row>
    <row r="18" spans="1:12" ht="37.799999999999997" customHeight="1" x14ac:dyDescent="0.3">
      <c r="A18" s="235" t="s">
        <v>323</v>
      </c>
      <c r="B18" s="235"/>
      <c r="C18" s="235"/>
      <c r="D18" s="235"/>
      <c r="E18" s="235"/>
      <c r="F18" s="235"/>
      <c r="G18" s="235"/>
      <c r="H18" s="235"/>
      <c r="I18" s="235"/>
      <c r="J18" s="235"/>
      <c r="K18" s="51"/>
      <c r="L18" s="51"/>
    </row>
    <row r="19" spans="1:12" ht="52.2" customHeight="1" x14ac:dyDescent="0.3">
      <c r="A19" s="235" t="s">
        <v>391</v>
      </c>
      <c r="B19" s="235"/>
      <c r="C19" s="235"/>
      <c r="D19" s="235"/>
      <c r="E19" s="235"/>
      <c r="F19" s="235"/>
      <c r="G19" s="235"/>
      <c r="H19" s="235"/>
      <c r="I19" s="235"/>
      <c r="J19" s="235"/>
      <c r="K19" s="51"/>
      <c r="L19" s="51"/>
    </row>
    <row r="20" spans="1:12" ht="54.6" customHeight="1" x14ac:dyDescent="0.3">
      <c r="A20" s="233" t="s">
        <v>385</v>
      </c>
      <c r="B20" s="233"/>
      <c r="C20" s="233"/>
      <c r="D20" s="233"/>
      <c r="E20" s="233"/>
      <c r="F20" s="233"/>
      <c r="G20" s="233"/>
      <c r="H20" s="233"/>
      <c r="I20" s="233"/>
      <c r="J20" s="233"/>
      <c r="K20" s="51"/>
      <c r="L20" s="51"/>
    </row>
    <row r="21" spans="1:12" ht="49.8" customHeight="1" x14ac:dyDescent="0.3">
      <c r="A21" s="233" t="s">
        <v>389</v>
      </c>
      <c r="B21" s="233"/>
      <c r="C21" s="233"/>
      <c r="D21" s="233"/>
      <c r="E21" s="233"/>
      <c r="F21" s="233"/>
      <c r="G21" s="233"/>
      <c r="H21" s="233"/>
      <c r="I21" s="233"/>
      <c r="J21" s="233"/>
    </row>
    <row r="22" spans="1:12" ht="50.4" customHeight="1" x14ac:dyDescent="0.3">
      <c r="A22" s="233" t="s">
        <v>384</v>
      </c>
      <c r="B22" s="233"/>
      <c r="C22" s="233"/>
      <c r="D22" s="233"/>
      <c r="E22" s="233"/>
      <c r="F22" s="233"/>
      <c r="G22" s="233"/>
      <c r="H22" s="233"/>
      <c r="I22" s="233"/>
      <c r="J22" s="233"/>
    </row>
    <row r="23" spans="1:12" ht="51" customHeight="1" x14ac:dyDescent="0.3">
      <c r="A23" s="233" t="s">
        <v>388</v>
      </c>
      <c r="B23" s="233"/>
      <c r="C23" s="233"/>
      <c r="D23" s="233"/>
      <c r="E23" s="233"/>
      <c r="F23" s="233"/>
      <c r="G23" s="233"/>
      <c r="H23" s="233"/>
      <c r="I23" s="233"/>
      <c r="J23" s="233"/>
    </row>
    <row r="24" spans="1:12" ht="49.8" customHeight="1" x14ac:dyDescent="0.3">
      <c r="A24" s="233" t="s">
        <v>390</v>
      </c>
      <c r="B24" s="233"/>
      <c r="C24" s="233"/>
      <c r="D24" s="233"/>
      <c r="E24" s="233"/>
      <c r="F24" s="233"/>
      <c r="G24" s="233"/>
      <c r="H24" s="233"/>
      <c r="I24" s="233"/>
      <c r="J24" s="233"/>
    </row>
  </sheetData>
  <mergeCells count="15">
    <mergeCell ref="A22:J22"/>
    <mergeCell ref="A23:J23"/>
    <mergeCell ref="A24:J24"/>
    <mergeCell ref="A17:J17"/>
    <mergeCell ref="A18:J18"/>
    <mergeCell ref="A21:J21"/>
    <mergeCell ref="A20:J20"/>
    <mergeCell ref="A19:J19"/>
    <mergeCell ref="A8:B8"/>
    <mergeCell ref="C8:C9"/>
    <mergeCell ref="D8:D9"/>
    <mergeCell ref="E8:E9"/>
    <mergeCell ref="A3:J3"/>
    <mergeCell ref="A4:J4"/>
    <mergeCell ref="D6:J6"/>
  </mergeCells>
  <pageMargins left="0.59055118110236227" right="0.19685039370078741" top="0.59055118110236227" bottom="0.19685039370078741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Форма 1</vt:lpstr>
      <vt:lpstr>Форма 2</vt:lpstr>
      <vt:lpstr>Форма 5</vt:lpstr>
      <vt:lpstr>Форма 6</vt:lpstr>
      <vt:lpstr>Форма 7</vt:lpstr>
      <vt:lpstr>Форма 8</vt:lpstr>
      <vt:lpstr>'Форма 1'!_ftnref1</vt:lpstr>
    </vt:vector>
  </TitlesOfParts>
  <Company>Администрация МО "Город Можга"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Савина Е.Н.</dc:creator>
  <cp:lastModifiedBy>Савина Е.Н.</cp:lastModifiedBy>
  <cp:lastPrinted>2022-03-28T05:22:13Z</cp:lastPrinted>
  <dcterms:created xsi:type="dcterms:W3CDTF">2016-07-06T04:36:08Z</dcterms:created>
  <dcterms:modified xsi:type="dcterms:W3CDTF">2022-04-08T12:31:22Z</dcterms:modified>
</cp:coreProperties>
</file>