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7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I21" i="1"/>
  <c r="I20" i="1"/>
  <c r="O13" i="5" l="1"/>
  <c r="O12" i="5" s="1"/>
  <c r="M12" i="5"/>
  <c r="M13" i="5"/>
  <c r="P15" i="5" l="1"/>
  <c r="F10" i="6" l="1"/>
  <c r="F11" i="6"/>
  <c r="G16" i="6"/>
  <c r="E11" i="6"/>
  <c r="E10" i="6" l="1"/>
  <c r="P23" i="5" l="1"/>
  <c r="P22" i="5"/>
  <c r="P21" i="5"/>
  <c r="P20" i="5"/>
  <c r="P19" i="5"/>
  <c r="P18" i="5"/>
  <c r="P17" i="5"/>
  <c r="P16" i="5"/>
  <c r="P14" i="5"/>
  <c r="P13" i="5"/>
  <c r="I22" i="1" l="1"/>
  <c r="G14" i="6" l="1"/>
  <c r="K17" i="1" l="1"/>
  <c r="G10" i="8" l="1"/>
  <c r="K18" i="1"/>
  <c r="J17" i="1" l="1"/>
  <c r="I17" i="1"/>
  <c r="I18" i="1" l="1"/>
  <c r="I19" i="1"/>
  <c r="G18" i="6" l="1"/>
  <c r="G13" i="6"/>
  <c r="G11" i="6"/>
  <c r="G10" i="6" l="1"/>
  <c r="P12" i="5"/>
  <c r="I10" i="8" l="1"/>
  <c r="F10" i="8" s="1"/>
</calcChain>
</file>

<file path=xl/sharedStrings.xml><?xml version="1.0" encoding="utf-8"?>
<sst xmlns="http://schemas.openxmlformats.org/spreadsheetml/2006/main" count="362" uniqueCount="217">
  <si>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</si>
  <si>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</si>
  <si>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</si>
  <si>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</si>
  <si>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</si>
  <si>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</si>
  <si>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</si>
  <si>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</si>
  <si>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</si>
  <si>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</si>
  <si>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</si>
  <si>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</si>
  <si>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</si>
  <si>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</si>
  <si>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</si>
  <si>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%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</si>
  <si>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</si>
  <si>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</si>
  <si>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</si>
  <si>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</si>
  <si>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ед.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</si>
  <si>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</si>
  <si>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</si>
  <si>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</si>
  <si>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</si>
  <si>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</si>
  <si>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</si>
  <si>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</si>
  <si>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</si>
  <si>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</si>
  <si>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</si>
  <si>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t>хх</t>
  </si>
  <si>
    <t>…</t>
  </si>
  <si>
    <t>х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</si>
  <si>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</si>
  <si>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</si>
  <si>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08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</si>
  <si>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</si>
  <si>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</si>
  <si>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</si>
  <si>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</si>
  <si>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</si>
  <si>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</si>
  <si>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Наименование подпрограммы, в рамках которой реализуется мера муниципального регулирования</t>
  </si>
  <si>
    <r>
      <t xml:space="preserve">Форма 3. </t>
    </r>
    <r>
      <rPr>
        <sz val="12"/>
        <color theme="1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</si>
  <si>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Отчет о финансовой оценке применения мер муниципального регулирования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</si>
  <si>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</si>
  <si>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</si>
  <si>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</si>
  <si>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</si>
  <si>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</si>
  <si>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</si>
  <si>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</si>
  <si>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Наименование подпрограммы, в рамках которой оказываются муниципальные услуги муниципальными учреждениями</t>
  </si>
  <si>
    <t>ххх</t>
  </si>
  <si>
    <t>Муниципальная услуга (работа)</t>
  </si>
  <si>
    <t>Расходы бюджета муниципального района (городского округа) на оказание муниципальной услуги (выполнение работы)</t>
  </si>
  <si>
    <t>тыс. руб.</t>
  </si>
  <si>
    <t xml:space="preserve">Наименование показателя, характеризующего объем муниципальной услуги (работы) </t>
  </si>
  <si>
    <r>
      <rPr>
        <b/>
        <sz val="12"/>
        <rFont val="Times New Roman"/>
        <family val="1"/>
        <charset val="204"/>
      </rPr>
      <t xml:space="preserve">Форма 4. </t>
    </r>
    <r>
      <rPr>
        <sz val="12"/>
        <rFont val="Times New Roman"/>
        <family val="1"/>
        <charset val="204"/>
      </rPr>
      <t xml:space="preserve">Отчет о выполнении сводных показателей муниципальных заданий на оказание муниципальных услуг (выполнение работ) </t>
    </r>
  </si>
  <si>
    <t>Отчет о выполнении сводных показателей муниципальных заданий на оказание муниципальных услуг (выполнение работ)</t>
  </si>
  <si>
    <t>Ответственный исполнитель, соисполнитель</t>
  </si>
  <si>
    <t>Код бюджетной классификации</t>
  </si>
  <si>
    <t>Расходы бюджета муниципального района (городского округа), тыс. рублей</t>
  </si>
  <si>
    <t>Кассовые расходы, %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</si>
  <si>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</si>
  <si>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</si>
  <si>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</si>
  <si>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</si>
  <si>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</si>
  <si>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</si>
  <si>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</si>
  <si>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</si>
  <si>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</si>
  <si>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</si>
  <si>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</si>
  <si>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</si>
  <si>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</si>
  <si>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</si>
  <si>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</si>
  <si>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</si>
  <si>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</si>
  <si>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</si>
  <si>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</si>
  <si>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</si>
  <si>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</si>
  <si>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</si>
  <si>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</si>
  <si>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</si>
  <si>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</si>
  <si>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</si>
  <si>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</si>
  <si>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</si>
  <si>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</si>
  <si>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</si>
  <si>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</si>
  <si>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</si>
  <si>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</si>
  <si>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</si>
  <si>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</si>
  <si>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</si>
  <si>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</si>
  <si>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</si>
  <si>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</si>
  <si>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</si>
  <si>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</si>
  <si>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</si>
  <si>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</si>
  <si>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</si>
  <si>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</si>
  <si>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</si>
  <si>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</si>
  <si>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</si>
  <si>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</si>
  <si>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</si>
  <si>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</si>
  <si>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</si>
  <si>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>Факт на конец отчетного периода, нарастаю-щим итогом</t>
  </si>
  <si>
    <r>
      <t xml:space="preserve">План на отчетный период, </t>
    </r>
    <r>
      <rPr>
        <sz val="9"/>
        <color rgb="FFC00000"/>
        <rFont val="Times New Roman"/>
        <family val="1"/>
        <charset val="204"/>
      </rPr>
      <t>нарастаю-щим итогом</t>
    </r>
  </si>
  <si>
    <t>Корректировка целевых показателей (ин-дикаторов) , перечня основых мероприя-тий, соисполнителей и расходов бюджета муниципальной программы</t>
  </si>
  <si>
    <t>5</t>
  </si>
  <si>
    <t>по состоянию на 1 января 2019 года</t>
  </si>
  <si>
    <t>за ____2019____ год</t>
  </si>
  <si>
    <t>Наименование муниципальной программы, подпрограммы, основного мероприятия</t>
  </si>
  <si>
    <t>по состоянию на 1 января 2020 года</t>
  </si>
  <si>
    <t>8</t>
  </si>
  <si>
    <t xml:space="preserve">«Городское хозяйство» в муниципальном образовании «Город Можга» на 2015-2024 годы», подпрограмма 8.2 «Содержание и развитие  коммунальной инфраструктуры»       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</si>
  <si>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</si>
  <si>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</si>
  <si>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чел</t>
  </si>
  <si>
    <t>2015 - 2024 годы</t>
  </si>
  <si>
    <t>1</t>
  </si>
  <si>
    <t>2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</si>
  <si>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</si>
  <si>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</si>
  <si>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</si>
  <si>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</si>
  <si>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</si>
  <si>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</si>
  <si>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</si>
  <si>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</si>
  <si>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</si>
  <si>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</si>
  <si>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</si>
  <si>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</si>
  <si>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</si>
  <si>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</si>
  <si>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«Городское хозяйство» в муниципальном образовании «Город Можга» на 2015-2024 годы», подпрограмма 8.5 «Дорожное хозяйство и транспортное обслуживание на территоррии муниципального образования «Город Можга»             </t>
  </si>
  <si>
    <t>Ремонт  автомобильных дорог общего пользования местного значения</t>
  </si>
  <si>
    <t>Количество дорожно - транспортных происшествий</t>
  </si>
  <si>
    <t>Количество пострадавших в результате дорожно - транспортных происшествий</t>
  </si>
  <si>
    <t>км</t>
  </si>
  <si>
    <t>кв.м</t>
  </si>
  <si>
    <t>Протяженность автомобильных дорог общего пользования местного значения с усовершенство-ванным дорожным покрытием, в общей протяже-нности автомобильных дорог общего пользования местного значения</t>
  </si>
  <si>
    <t>Ввод в эксплуатацию автомобильных дорог общего пользования местного значения</t>
  </si>
  <si>
    <t>Дорожное хозяйство и транспортное обслуживание на территоррии муниципального образования «Город Можга</t>
  </si>
  <si>
    <t xml:space="preserve">«Городское хозяйство» в муниципальном образовании «Город Можга» на 2015-2024 годы», подпрограмма 8.5 «Дорожное хозяйство и транспортное обслуживание на территоррии муниципального образования «Город Можга»            </t>
  </si>
  <si>
    <t>8.5</t>
  </si>
  <si>
    <t>Проектирование,  ремонт автомбильных дорог общего пользования и иных транспортных сооружений</t>
  </si>
  <si>
    <t>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</t>
  </si>
  <si>
    <t>Проведение комплексного обследования улично - дорожной сети к осенне - зимнему и весенне- летнему периодам</t>
  </si>
  <si>
    <t>Проведение открытого конкурса на право заключения договора на осуществление пассажирских перевозок автомобильным транспортом общего пользования на городских маршрутах регулярного сообщения муниципального образования "Город Можга"</t>
  </si>
  <si>
    <t>Реализация проектов развития общественной инфраструктуры, основанной на местных инициативах</t>
  </si>
  <si>
    <t>Возмещение затрат перевозчикам, осуществляющим регулярные перевозки по муниципальным маршрутам регулярных перевозок по социальным проездным билетам гражданам и возмещение недополученных доходов, связанных с предоставлением бесплатного проезда детям - сиротам и детям, оставшимся без попечения родителей, а также лицам из числа детей — сирот и детей, оставшихся без попечения родителей</t>
  </si>
  <si>
    <t>Организация и проведение учебных занятий в школах, посвященных профилактике детского дорожно-транспортного травматизма</t>
  </si>
  <si>
    <t>Оформление уголков безопасности, учебных перекрестков</t>
  </si>
  <si>
    <t>Составление индивидуальных схем безопасного маршрута учащихся "Дом-школа-дом"</t>
  </si>
  <si>
    <t>Министерство транспорта и дорожного хозяйства УР,  Управление по градостроительству и ЖКХ Администрации муниципального образования "Город Можга"</t>
  </si>
  <si>
    <t>МБУ "Управление заказчика"</t>
  </si>
  <si>
    <t>Управление по градостроительству и ЖКХ Администрации муниципального образования "Город Можга"</t>
  </si>
  <si>
    <t>Отдел по жилищным вопросам и коммуналь-ной инфраструктуре Адми-нистрации МО "Город Можга"</t>
  </si>
  <si>
    <t>Общеобразовательные организации, Управление Образования муниципального образования "Город Можга"</t>
  </si>
  <si>
    <t xml:space="preserve">Общеобразовательные организации, Управление Образования муниципального образования "Город Можга", ОГИБДД ММО МВД России "Можгинский" </t>
  </si>
  <si>
    <t xml:space="preserve">Строительство и модернизация дорог будет способствовать развитию социальной и коммунальной инфраструктуры города </t>
  </si>
  <si>
    <t>Повышение безопасности дорожного движения. Уменьшение количества ДТП с сопутствующими условиями. Уменьшение социальной напряженности населения города</t>
  </si>
  <si>
    <t>Осуществление муниципального контроля за обустройством автомобильных дорог общего пользования местного значения дорожными элементами (дорожными знаками, дорожными ограждениями,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</si>
  <si>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Организация  парковочных мест</t>
  </si>
  <si>
    <t xml:space="preserve">Будет снижена  эксплуатационная  нагрузка на автомобильные дороги местного значения до допустимых параметров, что позволит сохранить нормативное состояние  проезжей части автомобильных дорог и  продлить  срок эксплуатации </t>
  </si>
  <si>
    <t>Планирование деятельности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 автомобильных дорог местного значения и объектов дорожного хозяйства. Принятие правовых актов</t>
  </si>
  <si>
    <t>Формирование сети  городских маршрутов регулярных перевозок автомобильным транспортом общего пользования на территории муниципального образования "Город Можга"</t>
  </si>
  <si>
    <t>Обеспечение безопасности дорожного движения</t>
  </si>
  <si>
    <t>Оценка соответствия технического состояния дорожных условий, по результатам которой устраняются выявленные недостатки</t>
  </si>
  <si>
    <t>Согласованные расписания движения автобусов по городским маршрутам регулярных перевозок автомобильным транспортом на территории муниципального образования "Город Можга"</t>
  </si>
  <si>
    <t xml:space="preserve">Формирование законопослушного поведения участников дорожного движения </t>
  </si>
  <si>
    <t>Формирование законопослушного поведения детей как участников дорожного движения</t>
  </si>
  <si>
    <t>Повышение безопасности дорожного движения. Уменьшение количества ДТП с участием детей</t>
  </si>
  <si>
    <t>Формирование законопослушного поведения детей как участников дорожного движения. Уменьшение количества ДТП с участием детей</t>
  </si>
  <si>
    <t>Дорожное хозяйство и транспортное обслуживание на территоррии муници-пального образования «Город Можга</t>
  </si>
  <si>
    <t>Ямочный  ремонт автомобильных дорог местного значения  (проезжая часть, остановочные площадки, остановочные павильоны, заездные карманы и разво-ротные площадки к остановочным пун-ктам. Инженерные и искусственные сооружения, тротуары, пешеходные дорожки), нанесение дорожной разметки, установка и рекострукция светофорных объектов, установка и замена дорожных знаков, содержание технических средств организации дорожного движения, уста-новка ограждающих конструкций, обслу-живание сети уличного освещения</t>
  </si>
  <si>
    <t>Осуществление муниципального регу-лирования в части создания и использо-вания парковок (парковочных мест) на территории муниципального образования "Город Можга". Разработка норматив-ного правового акта о создании парко-вок, осуществление контроля за соблю-дением установленных требований</t>
  </si>
  <si>
    <t>Принятие решений о временном ограни-чении или прекращении движения тран-спортных средств по автомобильным дорогам местного значения</t>
  </si>
  <si>
    <t>Формирование сети городских маршрутов регулярных перевозок автомобильным транспортом общего пользования: открытие городского маршрута № 10 "Кирпичный поселок - центр", открытие городского маршрута "Центр - общественное кладбище № 1" по "родительским дням"</t>
  </si>
  <si>
    <t>Внедрение инженерных и автоматизи-рованных систем, других технических средств</t>
  </si>
  <si>
    <t>Создание условий для предоставления транспортных услуг населению и организация транспортного обслуживания населения в границах города Можги</t>
  </si>
  <si>
    <t>Согласование расписания движения автобусов по  городским маршрутам регулярного сообщения, контроль за соблюдением установленного расписа-ния движения автобусов по городским маршрутам, контроль за соблюдением установленного маршрута регулярных перевозок, выдача маршрутных карт</t>
  </si>
  <si>
    <t>Реализация проектов развития общес-твенной инфраструктуры, основанной на местных инициативах</t>
  </si>
  <si>
    <t>Организация на территории муниципаль-ного образования профилактического мероприятия "Внимание - дети"</t>
  </si>
  <si>
    <t>Организация акций "Стань заметней на дороге, игр, конкурсов по профилактике детского дорожно-транспортного трав-матизма</t>
  </si>
  <si>
    <t xml:space="preserve">«Городское хозяйство» в муниципальном образовании «Город Можга» на 2015-2024 годы», подпрограмма 8.5 «Дорожное хозяйство и транспортное обслуживание на территоррии муниципального образования «Город Можга»     </t>
  </si>
  <si>
    <t xml:space="preserve">«Городское хозяйство» в муниципальном образовании «Город Можга» на 2015-2024 годы», подпрограмма 8.5 «Дорожное хозяйство и транспортное обслуживание на территоррии муниципального образования «Город Можга»   </t>
  </si>
  <si>
    <t>Дорожное хозяйство и транспортное обслуживание на территории муниципаль-ного образования "Город Можга"</t>
  </si>
  <si>
    <t>Администра-ция МО "Город Можга"</t>
  </si>
  <si>
    <t xml:space="preserve">«Городское хозяйство» в муни-ципальном образовании «Город Можга» на 2015-2024 годы», под-программа 8.5 «Дорожное хозяй-ство и транспортное обслужива-ние на территоррии муниципально-го образования «Город Можга»   </t>
  </si>
  <si>
    <t>Администрация МО "Город Можга"</t>
  </si>
  <si>
    <t>Ямочный ремонт  автомобильных дорог общего пользования местного значения</t>
  </si>
  <si>
    <t>Развитие сети автомобильных дорог Удмуртской Республики</t>
  </si>
  <si>
    <t>Субсидия из бюд-жета УР на реа-лизацию проекта развития общес-твенной инфра-структуры, осно-ванной на мест-ной инициативе ("Щебенение улицы Районная от дома № 9 до улицы Дружбы дом № 4")</t>
  </si>
  <si>
    <t>Ремонт и содержание автомобильных дорог общего пользования местного значения</t>
  </si>
  <si>
    <t>Повышение безопасности дорожного движения</t>
  </si>
  <si>
    <t>Расходы на оказание муниципальной услуги "Содержание средств регулирования дорожного движения"</t>
  </si>
  <si>
    <t>Прочие мероприятия по дорожному фонду</t>
  </si>
  <si>
    <t>Реализация проекта развития общественной инфраструктуры, основанного на местной инициативе за счет средств местного бюджета ("Щебенение улицы Районная от дома № 9 до улицы Дружбы дом № 4")</t>
  </si>
  <si>
    <t>Добровольные пожертвования физических лиц -населения (жителей) на реализацию проекта развития общественной инфраструктуры, основанной на местной инициативе ("Щебенение улицы Районная от дома № 9 до улицы Дружбы дом № 4")</t>
  </si>
  <si>
    <t>Добровольные пожертвования юридических лиц  (индивидуальных предпринимате-лей, крестьянских (фермерских) хозяйств) на реализацию проекта "Щебенение улицы Районная от дома № 9 до улицы Дружбы дом № 4")</t>
  </si>
  <si>
    <t>Федеральный проект "Дорожная сеть"</t>
  </si>
  <si>
    <t>Осуществление муниципального кон-троля за обустройством автомобильных дорог общего пользования местного значения дорожными элементами (до-рожными знаками, дорожными огражде-ниями, светофорами, остановочными пунктами, стоянками транспортных средств, искусственными неровностями и  иными элементами  обустройства автомобильных дорог)</t>
  </si>
  <si>
    <t>В соответствии с постановлением Администрации муниципального образования «Город Можга» от 18.04.2014 года № 672 «Об утверждении порядка разработки, реализации и оценки эффективности муниципальных программ муниципального образования «Город Можга» проведена оценка эффективности реализации муниципальной программы «Городское хозяйство» в муниципальном образовании «Город Можга» на 2015-2024 годы,  подпрограмма 8.5 «Дорожное хозяйство и транспортное обслуживание на территоррии муниципального образования «Город Можга». По результатам проведенной оценки значение эффективности реализации муниципальной программы составило 0,82, что означает удовлетворительный уровень эффективности реализации муниципальной программы.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</si>
</sst>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6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9" fillId="0" borderId="0" xfId="0" applyFont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5" xfId="0" applyBorder="1"/>
    <xf numFmtId="0" fontId="21" fillId="0" borderId="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" xfId="0" applyFont="1" applyBorder="1"/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Alignment="1">
      <alignment horizontal="left"/>
    </xf>
    <xf numFmtId="0" fontId="9" fillId="0" borderId="0" xfId="0" applyFont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9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14" workbookViewId="0">
      <selection activeCell="H22" sqref="H22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5" t="s">
        <v>13</v>
      </c>
    </row>
    <row r="2" spans="1:13" ht="52.2" customHeight="1" x14ac:dyDescent="0.3">
      <c r="H2" s="6" t="s">
        <v>14</v>
      </c>
      <c r="I2" s="122" t="s">
        <v>14</v>
      </c>
      <c r="J2" s="122"/>
      <c r="K2" s="122"/>
      <c r="L2" s="122"/>
    </row>
    <row r="3" spans="1:13" ht="14.4" customHeight="1" x14ac:dyDescent="0.3"/>
    <row r="4" spans="1:13" ht="15.6" x14ac:dyDescent="0.3">
      <c r="A4" s="123" t="s">
        <v>16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ht="15.6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3" ht="15.6" customHeight="1" x14ac:dyDescent="0.3">
      <c r="A6" s="127" t="s">
        <v>17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</row>
    <row r="7" spans="1:13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5.6" x14ac:dyDescent="0.3">
      <c r="A8" s="117" t="s">
        <v>18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3" ht="15.6" x14ac:dyDescent="0.3">
      <c r="A9" s="118" t="s">
        <v>124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13" ht="15.6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3" ht="31.2" customHeight="1" x14ac:dyDescent="0.3">
      <c r="A11" s="10"/>
      <c r="B11" s="13" t="s">
        <v>19</v>
      </c>
      <c r="C11" s="13"/>
      <c r="D11" s="13"/>
      <c r="E11" s="119" t="s">
        <v>147</v>
      </c>
      <c r="F11" s="119"/>
      <c r="G11" s="119"/>
      <c r="H11" s="119"/>
      <c r="I11" s="119"/>
      <c r="J11" s="119"/>
      <c r="K11" s="119"/>
      <c r="L11" s="119"/>
    </row>
    <row r="12" spans="1:13" ht="15.6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3" ht="85.2" customHeight="1" x14ac:dyDescent="0.3">
      <c r="A13" s="126" t="s">
        <v>0</v>
      </c>
      <c r="B13" s="126"/>
      <c r="C13" s="126" t="s">
        <v>1</v>
      </c>
      <c r="D13" s="126" t="s">
        <v>2</v>
      </c>
      <c r="E13" s="126" t="s">
        <v>3</v>
      </c>
      <c r="F13" s="124" t="s">
        <v>4</v>
      </c>
      <c r="G13" s="124"/>
      <c r="H13" s="124"/>
      <c r="I13" s="124" t="s">
        <v>5</v>
      </c>
      <c r="J13" s="124" t="s">
        <v>6</v>
      </c>
      <c r="K13" s="125" t="s">
        <v>7</v>
      </c>
      <c r="L13" s="124" t="s">
        <v>8</v>
      </c>
      <c r="M13" s="1"/>
    </row>
    <row r="14" spans="1:13" ht="46.2" customHeight="1" x14ac:dyDescent="0.3">
      <c r="A14" s="126"/>
      <c r="B14" s="126"/>
      <c r="C14" s="126"/>
      <c r="D14" s="126"/>
      <c r="E14" s="126"/>
      <c r="F14" s="124" t="s">
        <v>9</v>
      </c>
      <c r="G14" s="124" t="s">
        <v>10</v>
      </c>
      <c r="H14" s="124" t="s">
        <v>117</v>
      </c>
      <c r="I14" s="124"/>
      <c r="J14" s="124"/>
      <c r="K14" s="125"/>
      <c r="L14" s="124"/>
      <c r="M14" s="1"/>
    </row>
    <row r="15" spans="1:13" ht="19.2" customHeight="1" x14ac:dyDescent="0.3">
      <c r="A15" s="2" t="s">
        <v>11</v>
      </c>
      <c r="B15" s="2" t="s">
        <v>12</v>
      </c>
      <c r="C15" s="126"/>
      <c r="D15" s="126"/>
      <c r="E15" s="126"/>
      <c r="F15" s="124"/>
      <c r="G15" s="124"/>
      <c r="H15" s="124"/>
      <c r="I15" s="124"/>
      <c r="J15" s="124"/>
      <c r="K15" s="125"/>
      <c r="L15" s="124"/>
      <c r="M15" s="1"/>
    </row>
    <row r="16" spans="1:13" x14ac:dyDescent="0.3">
      <c r="A16" s="52"/>
      <c r="B16" s="52"/>
      <c r="C16" s="14"/>
      <c r="D16" s="120" t="s">
        <v>155</v>
      </c>
      <c r="E16" s="120"/>
      <c r="F16" s="120"/>
      <c r="G16" s="120"/>
      <c r="H16" s="120"/>
      <c r="I16" s="120"/>
      <c r="J16" s="120"/>
      <c r="K16" s="120"/>
      <c r="L16" s="120"/>
      <c r="M16" s="1"/>
    </row>
    <row r="17" spans="1:13" ht="67.8" customHeight="1" x14ac:dyDescent="0.3">
      <c r="A17" s="121" t="s">
        <v>125</v>
      </c>
      <c r="B17" s="116">
        <v>5</v>
      </c>
      <c r="C17" s="39">
        <v>1</v>
      </c>
      <c r="D17" s="62" t="s">
        <v>153</v>
      </c>
      <c r="E17" s="63" t="s">
        <v>15</v>
      </c>
      <c r="F17" s="58">
        <v>60</v>
      </c>
      <c r="G17" s="58">
        <v>61</v>
      </c>
      <c r="H17" s="58">
        <v>57.7</v>
      </c>
      <c r="I17" s="55">
        <f t="shared" ref="I17:I21" si="0">H17-G17</f>
        <v>-3.2999999999999972</v>
      </c>
      <c r="J17" s="56">
        <f t="shared" ref="J17:J22" si="1">H17/G17*100</f>
        <v>94.590163934426229</v>
      </c>
      <c r="K17" s="56">
        <f>H17/G17</f>
        <v>0.9459016393442623</v>
      </c>
      <c r="L17" s="91"/>
      <c r="M17" s="1"/>
    </row>
    <row r="18" spans="1:13" ht="28.2" customHeight="1" x14ac:dyDescent="0.3">
      <c r="A18" s="121"/>
      <c r="B18" s="116"/>
      <c r="C18" s="39">
        <v>2</v>
      </c>
      <c r="D18" s="93" t="s">
        <v>154</v>
      </c>
      <c r="E18" s="63" t="s">
        <v>151</v>
      </c>
      <c r="F18" s="58">
        <v>1.8</v>
      </c>
      <c r="G18" s="58">
        <v>1</v>
      </c>
      <c r="H18" s="58">
        <v>0</v>
      </c>
      <c r="I18" s="55">
        <f t="shared" si="0"/>
        <v>-1</v>
      </c>
      <c r="J18" s="56">
        <f t="shared" si="1"/>
        <v>0</v>
      </c>
      <c r="K18" s="56">
        <f t="shared" ref="K18" si="2">H18/G18</f>
        <v>0</v>
      </c>
      <c r="L18" s="62"/>
      <c r="M18" s="1"/>
    </row>
    <row r="19" spans="1:13" ht="30.6" customHeight="1" x14ac:dyDescent="0.3">
      <c r="A19" s="121"/>
      <c r="B19" s="116"/>
      <c r="C19" s="39">
        <v>3</v>
      </c>
      <c r="D19" s="64" t="s">
        <v>148</v>
      </c>
      <c r="E19" s="63" t="s">
        <v>151</v>
      </c>
      <c r="F19" s="55">
        <v>5</v>
      </c>
      <c r="G19" s="58">
        <v>5.6</v>
      </c>
      <c r="H19" s="55">
        <v>7</v>
      </c>
      <c r="I19" s="55">
        <f t="shared" si="0"/>
        <v>1.4000000000000004</v>
      </c>
      <c r="J19" s="56">
        <f t="shared" si="1"/>
        <v>125</v>
      </c>
      <c r="K19" s="56">
        <v>1</v>
      </c>
      <c r="L19" s="91"/>
      <c r="M19" s="1"/>
    </row>
    <row r="20" spans="1:13" ht="30.6" customHeight="1" x14ac:dyDescent="0.3">
      <c r="A20" s="121"/>
      <c r="B20" s="116"/>
      <c r="C20" s="39">
        <v>4</v>
      </c>
      <c r="D20" s="64" t="s">
        <v>204</v>
      </c>
      <c r="E20" s="63" t="s">
        <v>152</v>
      </c>
      <c r="F20" s="55">
        <v>3596.1</v>
      </c>
      <c r="G20" s="58">
        <v>1335.6</v>
      </c>
      <c r="H20" s="55">
        <v>1335.6</v>
      </c>
      <c r="I20" s="55">
        <f t="shared" si="0"/>
        <v>0</v>
      </c>
      <c r="J20" s="56">
        <f t="shared" si="1"/>
        <v>100</v>
      </c>
      <c r="K20" s="56">
        <v>1</v>
      </c>
      <c r="L20" s="91"/>
      <c r="M20" s="1"/>
    </row>
    <row r="21" spans="1:13" ht="30.6" customHeight="1" x14ac:dyDescent="0.3">
      <c r="A21" s="121"/>
      <c r="B21" s="116"/>
      <c r="C21" s="39">
        <v>5</v>
      </c>
      <c r="D21" s="64" t="s">
        <v>149</v>
      </c>
      <c r="E21" s="63" t="s">
        <v>20</v>
      </c>
      <c r="F21" s="92">
        <v>810</v>
      </c>
      <c r="G21" s="65">
        <v>334</v>
      </c>
      <c r="H21" s="92">
        <v>357</v>
      </c>
      <c r="I21" s="55">
        <f t="shared" si="0"/>
        <v>23</v>
      </c>
      <c r="J21" s="56">
        <f t="shared" si="1"/>
        <v>106.88622754491017</v>
      </c>
      <c r="K21" s="56">
        <v>1</v>
      </c>
      <c r="L21" s="91"/>
      <c r="M21" s="1"/>
    </row>
    <row r="22" spans="1:13" ht="46.8" customHeight="1" x14ac:dyDescent="0.3">
      <c r="A22" s="121"/>
      <c r="B22" s="116"/>
      <c r="C22" s="39">
        <v>6</v>
      </c>
      <c r="D22" s="62" t="s">
        <v>150</v>
      </c>
      <c r="E22" s="63" t="s">
        <v>129</v>
      </c>
      <c r="F22" s="92">
        <v>16</v>
      </c>
      <c r="G22" s="65">
        <v>15</v>
      </c>
      <c r="H22" s="92">
        <v>55</v>
      </c>
      <c r="I22" s="55">
        <f t="shared" ref="I22" si="3">H22-G22</f>
        <v>40</v>
      </c>
      <c r="J22" s="56">
        <f t="shared" si="1"/>
        <v>366.66666666666663</v>
      </c>
      <c r="K22" s="56">
        <v>1</v>
      </c>
      <c r="L22" s="91"/>
      <c r="M22" s="1"/>
    </row>
  </sheetData>
  <mergeCells count="21"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  <mergeCell ref="B17:B22"/>
    <mergeCell ref="A8:L8"/>
    <mergeCell ref="A9:L9"/>
    <mergeCell ref="E11:L11"/>
    <mergeCell ref="D16:L16"/>
    <mergeCell ref="A17:A22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22" workbookViewId="0">
      <selection activeCell="H22" sqref="H22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4" ht="15.6" x14ac:dyDescent="0.3">
      <c r="A1" s="130" t="s">
        <v>34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3" spans="1:14" ht="15.6" x14ac:dyDescent="0.3">
      <c r="C3" s="117" t="s">
        <v>35</v>
      </c>
      <c r="D3" s="117"/>
      <c r="E3" s="117"/>
      <c r="F3" s="117"/>
      <c r="G3" s="117"/>
      <c r="H3" s="117"/>
      <c r="I3" s="117"/>
      <c r="J3" s="117"/>
      <c r="K3" s="117"/>
    </row>
    <row r="4" spans="1:14" ht="15.6" x14ac:dyDescent="0.3">
      <c r="C4" s="118" t="s">
        <v>124</v>
      </c>
      <c r="D4" s="118"/>
      <c r="E4" s="118"/>
      <c r="F4" s="118"/>
      <c r="G4" s="118"/>
      <c r="H4" s="118"/>
      <c r="I4" s="118"/>
      <c r="J4" s="118"/>
      <c r="K4" s="118"/>
      <c r="L4" s="16"/>
      <c r="M4" s="16"/>
      <c r="N4" s="16"/>
    </row>
    <row r="5" spans="1:14" ht="15.6" x14ac:dyDescent="0.3">
      <c r="C5" s="12"/>
      <c r="D5" s="12"/>
      <c r="E5" s="12"/>
      <c r="F5" s="12"/>
      <c r="G5" s="12"/>
      <c r="H5" s="12"/>
      <c r="I5" s="12"/>
      <c r="J5" s="12"/>
      <c r="K5" s="12"/>
      <c r="L5" s="16"/>
      <c r="M5" s="16"/>
      <c r="N5" s="16"/>
    </row>
    <row r="6" spans="1:14" ht="28.2" customHeight="1" x14ac:dyDescent="0.3">
      <c r="C6" s="13" t="s">
        <v>19</v>
      </c>
      <c r="D6" s="13"/>
      <c r="E6" s="13"/>
      <c r="F6" s="119" t="s">
        <v>156</v>
      </c>
      <c r="G6" s="119"/>
      <c r="H6" s="119"/>
      <c r="I6" s="119"/>
      <c r="J6" s="119"/>
      <c r="K6" s="119"/>
      <c r="L6" s="119"/>
      <c r="M6" s="119"/>
      <c r="N6" s="16"/>
    </row>
    <row r="8" spans="1:14" ht="93" customHeight="1" x14ac:dyDescent="0.3">
      <c r="A8" s="131" t="s">
        <v>21</v>
      </c>
      <c r="B8" s="131"/>
      <c r="C8" s="131"/>
      <c r="D8" s="131"/>
      <c r="E8" s="131" t="s">
        <v>22</v>
      </c>
      <c r="F8" s="131" t="s">
        <v>23</v>
      </c>
      <c r="G8" s="131" t="s">
        <v>24</v>
      </c>
      <c r="H8" s="131" t="s">
        <v>25</v>
      </c>
      <c r="I8" s="131" t="s">
        <v>26</v>
      </c>
      <c r="J8" s="131" t="s">
        <v>27</v>
      </c>
      <c r="K8" s="131" t="s">
        <v>28</v>
      </c>
    </row>
    <row r="9" spans="1:14" x14ac:dyDescent="0.3">
      <c r="A9" s="20" t="s">
        <v>11</v>
      </c>
      <c r="B9" s="20" t="s">
        <v>12</v>
      </c>
      <c r="C9" s="20" t="s">
        <v>29</v>
      </c>
      <c r="D9" s="20" t="s">
        <v>30</v>
      </c>
      <c r="E9" s="131"/>
      <c r="F9" s="131"/>
      <c r="G9" s="131"/>
      <c r="H9" s="131"/>
      <c r="I9" s="131"/>
      <c r="J9" s="131"/>
      <c r="K9" s="131"/>
    </row>
    <row r="10" spans="1:14" ht="42.6" customHeight="1" x14ac:dyDescent="0.3">
      <c r="A10" s="36" t="s">
        <v>125</v>
      </c>
      <c r="B10" s="36" t="s">
        <v>157</v>
      </c>
      <c r="C10" s="38"/>
      <c r="D10" s="37"/>
      <c r="E10" s="96" t="s">
        <v>187</v>
      </c>
      <c r="F10" s="95"/>
      <c r="G10" s="88" t="s">
        <v>130</v>
      </c>
      <c r="H10" s="24"/>
      <c r="I10" s="25"/>
      <c r="J10" s="26"/>
      <c r="K10" s="26"/>
    </row>
    <row r="11" spans="1:14" ht="115.8" customHeight="1" x14ac:dyDescent="0.3">
      <c r="A11" s="129" t="s">
        <v>125</v>
      </c>
      <c r="B11" s="128">
        <v>5</v>
      </c>
      <c r="C11" s="60" t="s">
        <v>131</v>
      </c>
      <c r="D11" s="14">
        <v>1</v>
      </c>
      <c r="E11" s="8" t="s">
        <v>158</v>
      </c>
      <c r="F11" s="89" t="s">
        <v>167</v>
      </c>
      <c r="G11" s="94" t="s">
        <v>130</v>
      </c>
      <c r="H11" s="14">
        <v>2019</v>
      </c>
      <c r="I11" s="68"/>
      <c r="J11" s="90" t="s">
        <v>173</v>
      </c>
      <c r="K11" s="23"/>
    </row>
    <row r="12" spans="1:14" ht="193.2" customHeight="1" x14ac:dyDescent="0.3">
      <c r="A12" s="129"/>
      <c r="B12" s="128"/>
      <c r="C12" s="60" t="s">
        <v>132</v>
      </c>
      <c r="D12" s="14">
        <v>2</v>
      </c>
      <c r="E12" s="8" t="s">
        <v>188</v>
      </c>
      <c r="F12" s="89" t="s">
        <v>168</v>
      </c>
      <c r="G12" s="94" t="s">
        <v>130</v>
      </c>
      <c r="H12" s="14">
        <v>2019</v>
      </c>
      <c r="I12" s="68"/>
      <c r="J12" s="90" t="s">
        <v>174</v>
      </c>
      <c r="K12" s="23"/>
    </row>
    <row r="13" spans="1:14" ht="319.8" customHeight="1" x14ac:dyDescent="0.3">
      <c r="A13" s="129"/>
      <c r="B13" s="128"/>
      <c r="C13" s="60" t="s">
        <v>133</v>
      </c>
      <c r="D13" s="14">
        <v>3</v>
      </c>
      <c r="E13" s="8" t="s">
        <v>215</v>
      </c>
      <c r="F13" s="89" t="s">
        <v>169</v>
      </c>
      <c r="G13" s="94" t="s">
        <v>130</v>
      </c>
      <c r="H13" s="14">
        <v>2019</v>
      </c>
      <c r="I13" s="68"/>
      <c r="J13" s="90" t="s">
        <v>175</v>
      </c>
      <c r="K13" s="23"/>
    </row>
    <row r="14" spans="1:14" ht="111.6" customHeight="1" x14ac:dyDescent="0.3">
      <c r="A14" s="129"/>
      <c r="B14" s="128"/>
      <c r="C14" s="60" t="s">
        <v>134</v>
      </c>
      <c r="D14" s="14">
        <v>4</v>
      </c>
      <c r="E14" s="8" t="s">
        <v>189</v>
      </c>
      <c r="F14" s="89" t="s">
        <v>169</v>
      </c>
      <c r="G14" s="94" t="s">
        <v>130</v>
      </c>
      <c r="H14" s="14">
        <v>2019</v>
      </c>
      <c r="I14" s="68"/>
      <c r="J14" s="90" t="s">
        <v>176</v>
      </c>
      <c r="K14" s="23"/>
    </row>
    <row r="15" spans="1:14" ht="208.8" customHeight="1" x14ac:dyDescent="0.3">
      <c r="A15" s="129"/>
      <c r="B15" s="128"/>
      <c r="C15" s="60" t="s">
        <v>120</v>
      </c>
      <c r="D15" s="14">
        <v>5</v>
      </c>
      <c r="E15" s="8" t="s">
        <v>190</v>
      </c>
      <c r="F15" s="89" t="s">
        <v>169</v>
      </c>
      <c r="G15" s="94" t="s">
        <v>130</v>
      </c>
      <c r="H15" s="14">
        <v>2019</v>
      </c>
      <c r="I15" s="61"/>
      <c r="J15" s="90" t="s">
        <v>177</v>
      </c>
      <c r="K15" s="23"/>
    </row>
    <row r="16" spans="1:14" ht="316.8" customHeight="1" x14ac:dyDescent="0.3">
      <c r="A16" s="129"/>
      <c r="B16" s="128"/>
      <c r="C16" s="60" t="s">
        <v>135</v>
      </c>
      <c r="D16" s="14">
        <v>6</v>
      </c>
      <c r="E16" s="8" t="s">
        <v>159</v>
      </c>
      <c r="F16" s="89" t="s">
        <v>169</v>
      </c>
      <c r="G16" s="94" t="s">
        <v>130</v>
      </c>
      <c r="H16" s="14">
        <v>2019</v>
      </c>
      <c r="I16" s="68"/>
      <c r="J16" s="90" t="s">
        <v>178</v>
      </c>
      <c r="K16" s="23"/>
    </row>
    <row r="17" spans="1:11" ht="161.4" customHeight="1" x14ac:dyDescent="0.3">
      <c r="A17" s="129"/>
      <c r="B17" s="128"/>
      <c r="C17" s="60" t="s">
        <v>136</v>
      </c>
      <c r="D17" s="14">
        <v>7</v>
      </c>
      <c r="E17" s="8" t="s">
        <v>191</v>
      </c>
      <c r="F17" s="89" t="s">
        <v>170</v>
      </c>
      <c r="G17" s="94" t="s">
        <v>130</v>
      </c>
      <c r="H17" s="57">
        <v>2019</v>
      </c>
      <c r="I17" s="68"/>
      <c r="J17" s="90" t="s">
        <v>179</v>
      </c>
      <c r="K17" s="23"/>
    </row>
    <row r="18" spans="1:11" ht="69" customHeight="1" x14ac:dyDescent="0.3">
      <c r="A18" s="129"/>
      <c r="B18" s="128"/>
      <c r="C18" s="60" t="s">
        <v>125</v>
      </c>
      <c r="D18" s="14">
        <v>8</v>
      </c>
      <c r="E18" s="8" t="s">
        <v>192</v>
      </c>
      <c r="F18" s="89" t="s">
        <v>170</v>
      </c>
      <c r="G18" s="94" t="s">
        <v>130</v>
      </c>
      <c r="H18" s="14">
        <v>2019</v>
      </c>
      <c r="I18" s="68"/>
      <c r="J18" s="90" t="s">
        <v>180</v>
      </c>
      <c r="K18" s="23"/>
    </row>
    <row r="19" spans="1:11" ht="129.6" customHeight="1" x14ac:dyDescent="0.3">
      <c r="A19" s="129"/>
      <c r="B19" s="128"/>
      <c r="C19" s="60" t="s">
        <v>137</v>
      </c>
      <c r="D19" s="14">
        <v>9</v>
      </c>
      <c r="E19" s="8" t="s">
        <v>160</v>
      </c>
      <c r="F19" s="89" t="s">
        <v>170</v>
      </c>
      <c r="G19" s="94" t="s">
        <v>130</v>
      </c>
      <c r="H19" s="14">
        <v>2019</v>
      </c>
      <c r="I19" s="68"/>
      <c r="J19" s="90" t="s">
        <v>181</v>
      </c>
      <c r="K19" s="23"/>
    </row>
    <row r="20" spans="1:11" ht="142.80000000000001" customHeight="1" x14ac:dyDescent="0.3">
      <c r="A20" s="129"/>
      <c r="B20" s="128"/>
      <c r="C20" s="60" t="s">
        <v>138</v>
      </c>
      <c r="D20" s="14">
        <v>10</v>
      </c>
      <c r="E20" s="8" t="s">
        <v>161</v>
      </c>
      <c r="F20" s="89" t="s">
        <v>170</v>
      </c>
      <c r="G20" s="94" t="s">
        <v>130</v>
      </c>
      <c r="H20" s="14">
        <v>2017</v>
      </c>
      <c r="I20" s="68"/>
      <c r="J20" s="90" t="s">
        <v>193</v>
      </c>
      <c r="K20" s="23"/>
    </row>
    <row r="21" spans="1:11" ht="178.8" customHeight="1" x14ac:dyDescent="0.3">
      <c r="A21" s="129"/>
      <c r="B21" s="128"/>
      <c r="C21" s="60" t="s">
        <v>139</v>
      </c>
      <c r="D21" s="14">
        <v>11</v>
      </c>
      <c r="E21" s="8" t="s">
        <v>194</v>
      </c>
      <c r="F21" s="89" t="s">
        <v>170</v>
      </c>
      <c r="G21" s="94" t="s">
        <v>130</v>
      </c>
      <c r="H21" s="14">
        <v>2019</v>
      </c>
      <c r="I21" s="68"/>
      <c r="J21" s="90" t="s">
        <v>182</v>
      </c>
      <c r="K21" s="23"/>
    </row>
    <row r="22" spans="1:11" ht="90.6" customHeight="1" x14ac:dyDescent="0.3">
      <c r="A22" s="129"/>
      <c r="B22" s="128"/>
      <c r="C22" s="60" t="s">
        <v>140</v>
      </c>
      <c r="D22" s="14">
        <v>12</v>
      </c>
      <c r="E22" s="8" t="s">
        <v>195</v>
      </c>
      <c r="F22" s="89" t="s">
        <v>170</v>
      </c>
      <c r="G22" s="94" t="s">
        <v>130</v>
      </c>
      <c r="H22" s="14">
        <v>2019</v>
      </c>
      <c r="I22" s="68"/>
      <c r="J22" s="90" t="s">
        <v>162</v>
      </c>
      <c r="K22" s="23"/>
    </row>
    <row r="23" spans="1:11" ht="370.2" customHeight="1" x14ac:dyDescent="0.3">
      <c r="A23" s="129"/>
      <c r="B23" s="128"/>
      <c r="C23" s="60" t="s">
        <v>141</v>
      </c>
      <c r="D23" s="14">
        <v>13</v>
      </c>
      <c r="E23" s="8" t="s">
        <v>163</v>
      </c>
      <c r="F23" s="89" t="s">
        <v>170</v>
      </c>
      <c r="G23" s="94" t="s">
        <v>130</v>
      </c>
      <c r="H23" s="14">
        <v>2018</v>
      </c>
      <c r="I23" s="68"/>
      <c r="J23" s="90" t="s">
        <v>163</v>
      </c>
      <c r="K23" s="23"/>
    </row>
    <row r="24" spans="1:11" ht="76.8" customHeight="1" x14ac:dyDescent="0.3">
      <c r="A24" s="129"/>
      <c r="B24" s="128"/>
      <c r="C24" s="60" t="s">
        <v>142</v>
      </c>
      <c r="D24" s="14">
        <v>14</v>
      </c>
      <c r="E24" s="8" t="s">
        <v>164</v>
      </c>
      <c r="F24" s="89" t="s">
        <v>171</v>
      </c>
      <c r="G24" s="94" t="s">
        <v>130</v>
      </c>
      <c r="H24" s="14"/>
      <c r="I24" s="68"/>
      <c r="J24" s="90" t="s">
        <v>183</v>
      </c>
      <c r="K24" s="23"/>
    </row>
    <row r="25" spans="1:11" ht="78.599999999999994" customHeight="1" x14ac:dyDescent="0.3">
      <c r="A25" s="129"/>
      <c r="B25" s="128"/>
      <c r="C25" s="60" t="s">
        <v>143</v>
      </c>
      <c r="D25" s="14">
        <v>15</v>
      </c>
      <c r="E25" s="8" t="s">
        <v>165</v>
      </c>
      <c r="F25" s="89" t="s">
        <v>171</v>
      </c>
      <c r="G25" s="94" t="s">
        <v>130</v>
      </c>
      <c r="H25" s="14"/>
      <c r="I25" s="68"/>
      <c r="J25" s="90" t="s">
        <v>183</v>
      </c>
      <c r="K25" s="23"/>
    </row>
    <row r="26" spans="1:11" ht="79.2" customHeight="1" x14ac:dyDescent="0.3">
      <c r="A26" s="129"/>
      <c r="B26" s="128"/>
      <c r="C26" s="60" t="s">
        <v>144</v>
      </c>
      <c r="D26" s="14">
        <v>16</v>
      </c>
      <c r="E26" s="8" t="s">
        <v>166</v>
      </c>
      <c r="F26" s="89" t="s">
        <v>171</v>
      </c>
      <c r="G26" s="94" t="s">
        <v>130</v>
      </c>
      <c r="H26" s="14"/>
      <c r="I26" s="68"/>
      <c r="J26" s="90" t="s">
        <v>184</v>
      </c>
      <c r="K26" s="23"/>
    </row>
    <row r="27" spans="1:11" ht="102.6" customHeight="1" x14ac:dyDescent="0.3">
      <c r="A27" s="129"/>
      <c r="B27" s="128"/>
      <c r="C27" s="60" t="s">
        <v>145</v>
      </c>
      <c r="D27" s="14">
        <v>17</v>
      </c>
      <c r="E27" s="8" t="s">
        <v>196</v>
      </c>
      <c r="F27" s="89" t="s">
        <v>172</v>
      </c>
      <c r="G27" s="94" t="s">
        <v>130</v>
      </c>
      <c r="H27" s="14"/>
      <c r="I27" s="68"/>
      <c r="J27" s="90" t="s">
        <v>185</v>
      </c>
      <c r="K27" s="23"/>
    </row>
    <row r="28" spans="1:11" ht="126.6" customHeight="1" x14ac:dyDescent="0.3">
      <c r="A28" s="129"/>
      <c r="B28" s="128"/>
      <c r="C28" s="60" t="s">
        <v>146</v>
      </c>
      <c r="D28" s="14">
        <v>18</v>
      </c>
      <c r="E28" s="8" t="s">
        <v>197</v>
      </c>
      <c r="F28" s="89" t="s">
        <v>172</v>
      </c>
      <c r="G28" s="94" t="s">
        <v>130</v>
      </c>
      <c r="H28" s="14"/>
      <c r="I28" s="68"/>
      <c r="J28" s="90" t="s">
        <v>186</v>
      </c>
      <c r="K28" s="23"/>
    </row>
  </sheetData>
  <mergeCells count="14">
    <mergeCell ref="B11:B28"/>
    <mergeCell ref="A11:A28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M6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B1" workbookViewId="0">
      <selection activeCell="D6" sqref="D6:H6"/>
    </sheetView>
  </sheetViews>
  <sheetFormatPr defaultRowHeight="14.4" x14ac:dyDescent="0.3"/>
  <cols>
    <col min="1" max="1" width="8.33203125" customWidth="1"/>
    <col min="2" max="2" width="7.6640625" customWidth="1"/>
    <col min="3" max="3" width="27.5546875" customWidth="1"/>
    <col min="4" max="4" width="19" customWidth="1"/>
    <col min="5" max="5" width="15.6640625" customWidth="1"/>
    <col min="6" max="6" width="20.6640625" customWidth="1"/>
    <col min="7" max="7" width="17" customWidth="1"/>
    <col min="8" max="8" width="16.5546875" customWidth="1"/>
  </cols>
  <sheetData>
    <row r="1" spans="1:11" ht="15.6" x14ac:dyDescent="0.3">
      <c r="A1" s="133" t="s">
        <v>44</v>
      </c>
      <c r="B1" s="133"/>
      <c r="C1" s="133"/>
      <c r="D1" s="133"/>
      <c r="E1" s="133"/>
      <c r="F1" s="133"/>
      <c r="G1" s="133"/>
      <c r="H1" s="133"/>
    </row>
    <row r="3" spans="1:11" ht="14.4" customHeight="1" x14ac:dyDescent="0.3">
      <c r="B3" s="117" t="s">
        <v>45</v>
      </c>
      <c r="C3" s="117"/>
      <c r="D3" s="117"/>
      <c r="E3" s="117"/>
      <c r="F3" s="117"/>
      <c r="G3" s="117"/>
      <c r="H3" s="117"/>
    </row>
    <row r="4" spans="1:11" ht="14.4" customHeight="1" x14ac:dyDescent="0.3">
      <c r="A4" s="118" t="s">
        <v>121</v>
      </c>
      <c r="B4" s="118"/>
      <c r="C4" s="118"/>
      <c r="D4" s="118"/>
      <c r="E4" s="118"/>
      <c r="F4" s="118"/>
      <c r="G4" s="118"/>
      <c r="H4" s="118"/>
      <c r="I4" s="16"/>
      <c r="J4" s="16"/>
    </row>
    <row r="5" spans="1:11" ht="14.4" customHeight="1" x14ac:dyDescent="0.3">
      <c r="B5" s="12"/>
      <c r="C5" s="12"/>
      <c r="D5" s="12"/>
      <c r="E5" s="12"/>
      <c r="F5" s="12"/>
      <c r="G5" s="12"/>
      <c r="H5" s="12"/>
      <c r="I5" s="16"/>
      <c r="J5" s="16"/>
    </row>
    <row r="6" spans="1:11" ht="29.4" customHeight="1" x14ac:dyDescent="0.3">
      <c r="B6" s="13" t="s">
        <v>19</v>
      </c>
      <c r="D6" s="119" t="s">
        <v>198</v>
      </c>
      <c r="E6" s="119"/>
      <c r="F6" s="119"/>
      <c r="G6" s="119"/>
      <c r="H6" s="119"/>
      <c r="I6" s="21"/>
      <c r="J6" s="21"/>
      <c r="K6" s="21"/>
    </row>
    <row r="8" spans="1:11" ht="105" customHeight="1" x14ac:dyDescent="0.3">
      <c r="A8" s="134" t="s">
        <v>21</v>
      </c>
      <c r="B8" s="134"/>
      <c r="C8" s="134" t="s">
        <v>37</v>
      </c>
      <c r="D8" s="134" t="s">
        <v>38</v>
      </c>
      <c r="E8" s="134" t="s">
        <v>39</v>
      </c>
      <c r="F8" s="135" t="s">
        <v>40</v>
      </c>
      <c r="G8" s="135" t="s">
        <v>41</v>
      </c>
      <c r="H8" s="134" t="s">
        <v>42</v>
      </c>
    </row>
    <row r="9" spans="1:11" x14ac:dyDescent="0.3">
      <c r="A9" s="15" t="s">
        <v>11</v>
      </c>
      <c r="B9" s="15" t="s">
        <v>12</v>
      </c>
      <c r="C9" s="134"/>
      <c r="D9" s="134"/>
      <c r="E9" s="134"/>
      <c r="F9" s="135"/>
      <c r="G9" s="135"/>
      <c r="H9" s="134"/>
    </row>
    <row r="10" spans="1:11" x14ac:dyDescent="0.3">
      <c r="A10" s="9" t="s">
        <v>31</v>
      </c>
      <c r="B10" s="9" t="s">
        <v>33</v>
      </c>
      <c r="C10" s="132" t="s">
        <v>43</v>
      </c>
      <c r="D10" s="132"/>
      <c r="E10" s="132"/>
      <c r="F10" s="132"/>
      <c r="G10" s="132"/>
      <c r="H10" s="132"/>
    </row>
    <row r="11" spans="1:11" x14ac:dyDescent="0.3">
      <c r="A11" s="9" t="s">
        <v>31</v>
      </c>
      <c r="B11" s="9" t="s">
        <v>33</v>
      </c>
      <c r="C11" s="27"/>
      <c r="D11" s="27"/>
      <c r="E11" s="27"/>
      <c r="F11" s="27"/>
      <c r="G11" s="27"/>
      <c r="H11" s="28"/>
    </row>
    <row r="12" spans="1:11" x14ac:dyDescent="0.3">
      <c r="A12" s="9" t="s">
        <v>31</v>
      </c>
      <c r="B12" s="9" t="s">
        <v>33</v>
      </c>
      <c r="C12" s="27"/>
      <c r="D12" s="27"/>
      <c r="E12" s="27"/>
      <c r="F12" s="27"/>
      <c r="G12" s="27"/>
      <c r="H12" s="28"/>
    </row>
    <row r="13" spans="1:11" x14ac:dyDescent="0.3">
      <c r="A13" s="29" t="s">
        <v>31</v>
      </c>
      <c r="B13" s="29" t="s">
        <v>33</v>
      </c>
      <c r="C13" s="132" t="s">
        <v>43</v>
      </c>
      <c r="D13" s="132"/>
      <c r="E13" s="132"/>
      <c r="F13" s="132"/>
      <c r="G13" s="132"/>
      <c r="H13" s="28"/>
    </row>
    <row r="14" spans="1:11" x14ac:dyDescent="0.3">
      <c r="A14" s="9" t="s">
        <v>31</v>
      </c>
      <c r="B14" s="9" t="s">
        <v>33</v>
      </c>
      <c r="C14" s="9"/>
      <c r="D14" s="9"/>
      <c r="E14" s="9"/>
      <c r="F14" s="9"/>
      <c r="G14" s="9"/>
      <c r="H14" s="15"/>
    </row>
    <row r="15" spans="1:11" x14ac:dyDescent="0.3">
      <c r="A15" s="9" t="s">
        <v>32</v>
      </c>
      <c r="B15" s="9"/>
      <c r="C15" s="27"/>
      <c r="D15" s="27"/>
      <c r="E15" s="27"/>
      <c r="F15" s="27"/>
      <c r="G15" s="27"/>
      <c r="H15" s="28"/>
    </row>
  </sheetData>
  <mergeCells count="13">
    <mergeCell ref="C13:G13"/>
    <mergeCell ref="A1:H1"/>
    <mergeCell ref="A4:H4"/>
    <mergeCell ref="D6:H6"/>
    <mergeCell ref="H8:H9"/>
    <mergeCell ref="C10:H10"/>
    <mergeCell ref="B3:H3"/>
    <mergeCell ref="A8:B8"/>
    <mergeCell ref="C8:C9"/>
    <mergeCell ref="D8:D9"/>
    <mergeCell ref="E8:E9"/>
    <mergeCell ref="F8:F9"/>
    <mergeCell ref="G8:G9"/>
  </mergeCells>
  <hyperlinks>
    <hyperlink ref="B3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C1" workbookViewId="0">
      <selection activeCell="G6" sqref="G6:M6"/>
    </sheetView>
  </sheetViews>
  <sheetFormatPr defaultRowHeight="14.4" x14ac:dyDescent="0.3"/>
  <cols>
    <col min="1" max="1" width="6.88671875" customWidth="1"/>
    <col min="2" max="2" width="7.5546875" customWidth="1"/>
    <col min="3" max="3" width="6.6640625" customWidth="1"/>
    <col min="4" max="4" width="6.5546875" customWidth="1"/>
    <col min="6" max="6" width="19.33203125" customWidth="1"/>
    <col min="7" max="7" width="29.5546875" customWidth="1"/>
  </cols>
  <sheetData>
    <row r="1" spans="1:13" ht="15.6" x14ac:dyDescent="0.3">
      <c r="A1" s="22" t="s">
        <v>59</v>
      </c>
    </row>
    <row r="3" spans="1:13" ht="15.6" x14ac:dyDescent="0.3">
      <c r="A3" s="117" t="s">
        <v>60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3" ht="15.6" x14ac:dyDescent="0.3">
      <c r="A4" s="118" t="s">
        <v>121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6" spans="1:13" ht="25.8" customHeight="1" x14ac:dyDescent="0.3">
      <c r="C6" s="13" t="s">
        <v>19</v>
      </c>
      <c r="D6" s="13"/>
      <c r="G6" s="119" t="s">
        <v>199</v>
      </c>
      <c r="H6" s="119"/>
      <c r="I6" s="119"/>
      <c r="J6" s="119"/>
      <c r="K6" s="119"/>
      <c r="L6" s="119"/>
      <c r="M6" s="119"/>
    </row>
    <row r="8" spans="1:13" ht="59.4" customHeight="1" x14ac:dyDescent="0.3">
      <c r="A8" s="134" t="s">
        <v>21</v>
      </c>
      <c r="B8" s="134"/>
      <c r="C8" s="134"/>
      <c r="D8" s="134"/>
      <c r="E8" s="134" t="s">
        <v>46</v>
      </c>
      <c r="F8" s="134" t="s">
        <v>47</v>
      </c>
      <c r="G8" s="134" t="s">
        <v>48</v>
      </c>
      <c r="H8" s="134" t="s">
        <v>49</v>
      </c>
      <c r="I8" s="134" t="s">
        <v>10</v>
      </c>
      <c r="J8" s="134" t="s">
        <v>118</v>
      </c>
      <c r="K8" s="135" t="s">
        <v>50</v>
      </c>
      <c r="L8" s="134" t="s">
        <v>51</v>
      </c>
      <c r="M8" s="134" t="s">
        <v>52</v>
      </c>
    </row>
    <row r="9" spans="1:13" x14ac:dyDescent="0.3">
      <c r="A9" s="15" t="s">
        <v>11</v>
      </c>
      <c r="B9" s="15" t="s">
        <v>12</v>
      </c>
      <c r="C9" s="15" t="s">
        <v>29</v>
      </c>
      <c r="D9" s="15" t="s">
        <v>30</v>
      </c>
      <c r="E9" s="134"/>
      <c r="F9" s="134"/>
      <c r="G9" s="134"/>
      <c r="H9" s="134"/>
      <c r="I9" s="134"/>
      <c r="J9" s="134"/>
      <c r="K9" s="135"/>
      <c r="L9" s="134"/>
      <c r="M9" s="134"/>
    </row>
    <row r="10" spans="1:13" ht="24" customHeight="1" x14ac:dyDescent="0.3">
      <c r="A10" s="9" t="s">
        <v>31</v>
      </c>
      <c r="B10" s="9" t="s">
        <v>33</v>
      </c>
      <c r="C10" s="15"/>
      <c r="D10" s="15"/>
      <c r="E10" s="9"/>
      <c r="F10" s="136" t="s">
        <v>53</v>
      </c>
      <c r="G10" s="136"/>
      <c r="H10" s="136"/>
      <c r="I10" s="136"/>
      <c r="J10" s="136"/>
      <c r="K10" s="136"/>
      <c r="L10" s="136"/>
      <c r="M10" s="136"/>
    </row>
    <row r="11" spans="1:13" ht="52.2" customHeight="1" x14ac:dyDescent="0.3">
      <c r="A11" s="137" t="s">
        <v>31</v>
      </c>
      <c r="B11" s="137" t="s">
        <v>33</v>
      </c>
      <c r="C11" s="134" t="s">
        <v>31</v>
      </c>
      <c r="D11" s="134" t="s">
        <v>33</v>
      </c>
      <c r="E11" s="137" t="s">
        <v>54</v>
      </c>
      <c r="F11" s="136" t="s">
        <v>55</v>
      </c>
      <c r="G11" s="28" t="s">
        <v>56</v>
      </c>
      <c r="H11" s="9" t="s">
        <v>57</v>
      </c>
      <c r="I11" s="4"/>
      <c r="J11" s="4"/>
      <c r="K11" s="4"/>
      <c r="L11" s="4"/>
      <c r="M11" s="4"/>
    </row>
    <row r="12" spans="1:13" ht="38.4" customHeight="1" x14ac:dyDescent="0.3">
      <c r="A12" s="137"/>
      <c r="B12" s="137"/>
      <c r="C12" s="134"/>
      <c r="D12" s="134"/>
      <c r="E12" s="137"/>
      <c r="F12" s="136"/>
      <c r="G12" s="28" t="s">
        <v>58</v>
      </c>
      <c r="H12" s="4"/>
      <c r="I12" s="4"/>
      <c r="J12" s="4"/>
      <c r="K12" s="4"/>
      <c r="L12" s="4"/>
      <c r="M12" s="4"/>
    </row>
    <row r="13" spans="1:13" ht="41.4" customHeight="1" x14ac:dyDescent="0.3">
      <c r="A13" s="137"/>
      <c r="B13" s="137"/>
      <c r="C13" s="134"/>
      <c r="D13" s="134"/>
      <c r="E13" s="137"/>
      <c r="F13" s="136"/>
      <c r="G13" s="28" t="s">
        <v>58</v>
      </c>
      <c r="H13" s="9"/>
      <c r="I13" s="9"/>
      <c r="J13" s="9"/>
      <c r="K13" s="9"/>
      <c r="L13" s="9"/>
      <c r="M13" s="9"/>
    </row>
    <row r="14" spans="1:13" x14ac:dyDescent="0.3">
      <c r="A14" s="137"/>
      <c r="B14" s="137"/>
      <c r="C14" s="134"/>
      <c r="D14" s="134"/>
      <c r="E14" s="137"/>
      <c r="F14" s="136"/>
      <c r="G14" s="28" t="s">
        <v>32</v>
      </c>
      <c r="H14" s="9"/>
      <c r="I14" s="9"/>
      <c r="J14" s="9"/>
      <c r="K14" s="9"/>
      <c r="L14" s="9"/>
      <c r="M14" s="9"/>
    </row>
    <row r="15" spans="1:13" ht="48" x14ac:dyDescent="0.3">
      <c r="A15" s="137" t="s">
        <v>31</v>
      </c>
      <c r="B15" s="137" t="s">
        <v>33</v>
      </c>
      <c r="C15" s="134" t="s">
        <v>31</v>
      </c>
      <c r="D15" s="134" t="s">
        <v>33</v>
      </c>
      <c r="E15" s="137" t="s">
        <v>54</v>
      </c>
      <c r="F15" s="136" t="s">
        <v>55</v>
      </c>
      <c r="G15" s="28" t="s">
        <v>56</v>
      </c>
      <c r="H15" s="9" t="s">
        <v>57</v>
      </c>
      <c r="I15" s="4"/>
      <c r="J15" s="4"/>
      <c r="K15" s="4"/>
      <c r="L15" s="4"/>
      <c r="M15" s="4"/>
    </row>
    <row r="16" spans="1:13" ht="36" x14ac:dyDescent="0.3">
      <c r="A16" s="137"/>
      <c r="B16" s="137"/>
      <c r="C16" s="134"/>
      <c r="D16" s="134"/>
      <c r="E16" s="137"/>
      <c r="F16" s="136"/>
      <c r="G16" s="28" t="s">
        <v>58</v>
      </c>
      <c r="H16" s="4"/>
      <c r="I16" s="4"/>
      <c r="J16" s="4"/>
      <c r="K16" s="4"/>
      <c r="L16" s="4"/>
      <c r="M16" s="4"/>
    </row>
    <row r="17" spans="1:13" ht="48" x14ac:dyDescent="0.3">
      <c r="A17" s="137" t="s">
        <v>31</v>
      </c>
      <c r="B17" s="137" t="s">
        <v>33</v>
      </c>
      <c r="C17" s="134" t="s">
        <v>31</v>
      </c>
      <c r="D17" s="134" t="s">
        <v>33</v>
      </c>
      <c r="E17" s="137" t="s">
        <v>54</v>
      </c>
      <c r="F17" s="136" t="s">
        <v>55</v>
      </c>
      <c r="G17" s="28" t="s">
        <v>56</v>
      </c>
      <c r="H17" s="9" t="s">
        <v>57</v>
      </c>
      <c r="I17" s="4"/>
      <c r="J17" s="4"/>
      <c r="K17" s="4"/>
      <c r="L17" s="4"/>
      <c r="M17" s="4"/>
    </row>
    <row r="18" spans="1:13" ht="36" x14ac:dyDescent="0.3">
      <c r="A18" s="137"/>
      <c r="B18" s="137"/>
      <c r="C18" s="134"/>
      <c r="D18" s="134"/>
      <c r="E18" s="137"/>
      <c r="F18" s="136"/>
      <c r="G18" s="28" t="s">
        <v>58</v>
      </c>
      <c r="H18" s="4"/>
      <c r="I18" s="4"/>
      <c r="J18" s="4"/>
      <c r="K18" s="4"/>
      <c r="L18" s="4"/>
      <c r="M18" s="4"/>
    </row>
    <row r="19" spans="1:13" x14ac:dyDescent="0.3">
      <c r="A19" s="137"/>
      <c r="B19" s="137"/>
      <c r="C19" s="134"/>
      <c r="D19" s="134"/>
      <c r="E19" s="137"/>
      <c r="F19" s="136"/>
      <c r="G19" s="28" t="s">
        <v>32</v>
      </c>
      <c r="H19" s="9"/>
      <c r="I19" s="9"/>
      <c r="J19" s="9"/>
      <c r="K19" s="9"/>
      <c r="L19" s="9"/>
      <c r="M19" s="9"/>
    </row>
    <row r="20" spans="1:13" x14ac:dyDescent="0.3">
      <c r="A20" s="31" t="s">
        <v>32</v>
      </c>
      <c r="B20" s="4"/>
      <c r="C20" s="32"/>
      <c r="D20" s="32"/>
      <c r="E20" s="4"/>
      <c r="F20" s="33"/>
      <c r="G20" s="28"/>
      <c r="H20" s="4"/>
      <c r="I20" s="4"/>
      <c r="J20" s="4"/>
      <c r="K20" s="4"/>
      <c r="L20" s="4"/>
      <c r="M20" s="4"/>
    </row>
    <row r="21" spans="1:13" x14ac:dyDescent="0.3">
      <c r="A21" s="9" t="s">
        <v>31</v>
      </c>
      <c r="B21" s="15" t="s">
        <v>33</v>
      </c>
      <c r="C21" s="15"/>
      <c r="D21" s="15"/>
      <c r="E21" s="3"/>
      <c r="F21" s="132" t="s">
        <v>53</v>
      </c>
      <c r="G21" s="132"/>
      <c r="H21" s="132"/>
      <c r="I21" s="132"/>
      <c r="J21" s="132"/>
      <c r="K21" s="132"/>
      <c r="L21" s="132"/>
      <c r="M21" s="132"/>
    </row>
    <row r="22" spans="1:13" ht="48" x14ac:dyDescent="0.3">
      <c r="A22" s="137" t="s">
        <v>31</v>
      </c>
      <c r="B22" s="137" t="s">
        <v>33</v>
      </c>
      <c r="C22" s="134" t="s">
        <v>31</v>
      </c>
      <c r="D22" s="134" t="s">
        <v>33</v>
      </c>
      <c r="E22" s="137" t="s">
        <v>54</v>
      </c>
      <c r="F22" s="136" t="s">
        <v>55</v>
      </c>
      <c r="G22" s="28" t="s">
        <v>56</v>
      </c>
      <c r="H22" s="9" t="s">
        <v>57</v>
      </c>
      <c r="I22" s="4"/>
      <c r="J22" s="4"/>
      <c r="K22" s="4"/>
      <c r="L22" s="4"/>
      <c r="M22" s="4"/>
    </row>
    <row r="23" spans="1:13" ht="36" x14ac:dyDescent="0.3">
      <c r="A23" s="137"/>
      <c r="B23" s="137"/>
      <c r="C23" s="134"/>
      <c r="D23" s="134"/>
      <c r="E23" s="137"/>
      <c r="F23" s="136"/>
      <c r="G23" s="28" t="s">
        <v>58</v>
      </c>
      <c r="H23" s="4"/>
      <c r="I23" s="4"/>
      <c r="J23" s="4"/>
      <c r="K23" s="4"/>
      <c r="L23" s="4"/>
      <c r="M23" s="4"/>
    </row>
    <row r="24" spans="1:13" ht="48" x14ac:dyDescent="0.3">
      <c r="A24" s="137" t="s">
        <v>31</v>
      </c>
      <c r="B24" s="137" t="s">
        <v>33</v>
      </c>
      <c r="C24" s="134" t="s">
        <v>31</v>
      </c>
      <c r="D24" s="134" t="s">
        <v>33</v>
      </c>
      <c r="E24" s="137" t="s">
        <v>54</v>
      </c>
      <c r="F24" s="136" t="s">
        <v>55</v>
      </c>
      <c r="G24" s="28" t="s">
        <v>56</v>
      </c>
      <c r="H24" s="9" t="s">
        <v>57</v>
      </c>
      <c r="I24" s="4"/>
      <c r="J24" s="4"/>
      <c r="K24" s="4"/>
      <c r="L24" s="4"/>
      <c r="M24" s="4"/>
    </row>
    <row r="25" spans="1:13" ht="36" x14ac:dyDescent="0.3">
      <c r="A25" s="137"/>
      <c r="B25" s="137"/>
      <c r="C25" s="134"/>
      <c r="D25" s="134"/>
      <c r="E25" s="137"/>
      <c r="F25" s="136"/>
      <c r="G25" s="28" t="s">
        <v>58</v>
      </c>
      <c r="H25" s="4"/>
      <c r="I25" s="4"/>
      <c r="J25" s="4"/>
      <c r="K25" s="4"/>
      <c r="L25" s="4"/>
      <c r="M25" s="4"/>
    </row>
    <row r="26" spans="1:13" x14ac:dyDescent="0.3">
      <c r="A26" s="137"/>
      <c r="B26" s="137"/>
      <c r="C26" s="134"/>
      <c r="D26" s="134"/>
      <c r="E26" s="137"/>
      <c r="F26" s="136"/>
      <c r="G26" s="28" t="s">
        <v>32</v>
      </c>
      <c r="H26" s="4"/>
      <c r="I26" s="4"/>
      <c r="J26" s="4"/>
      <c r="K26" s="4"/>
      <c r="L26" s="4"/>
      <c r="M26" s="4"/>
    </row>
    <row r="27" spans="1:13" x14ac:dyDescent="0.3">
      <c r="A27" s="9" t="s">
        <v>32</v>
      </c>
      <c r="B27" s="9"/>
      <c r="C27" s="15"/>
      <c r="D27" s="15"/>
      <c r="E27" s="9"/>
      <c r="F27" s="28"/>
      <c r="G27" s="28"/>
      <c r="H27" s="9"/>
      <c r="I27" s="9"/>
      <c r="J27" s="9"/>
      <c r="K27" s="9"/>
      <c r="L27" s="9"/>
      <c r="M27" s="9"/>
    </row>
  </sheetData>
  <mergeCells count="45">
    <mergeCell ref="F24:F26"/>
    <mergeCell ref="F21:M21"/>
    <mergeCell ref="A22:A23"/>
    <mergeCell ref="B22:B23"/>
    <mergeCell ref="C22:C23"/>
    <mergeCell ref="D22:D23"/>
    <mergeCell ref="E22:E23"/>
    <mergeCell ref="F22:F23"/>
    <mergeCell ref="A24:A26"/>
    <mergeCell ref="B24:B26"/>
    <mergeCell ref="C24:C26"/>
    <mergeCell ref="D24:D26"/>
    <mergeCell ref="E24:E26"/>
    <mergeCell ref="A3:M3"/>
    <mergeCell ref="A4:M4"/>
    <mergeCell ref="G6:M6"/>
    <mergeCell ref="F17:F19"/>
    <mergeCell ref="F11:F14"/>
    <mergeCell ref="A15:A16"/>
    <mergeCell ref="B15:B16"/>
    <mergeCell ref="C15:C16"/>
    <mergeCell ref="D15:D16"/>
    <mergeCell ref="E15:E16"/>
    <mergeCell ref="F15:F16"/>
    <mergeCell ref="A11:A14"/>
    <mergeCell ref="B11:B14"/>
    <mergeCell ref="C11:C14"/>
    <mergeCell ref="D11:D14"/>
    <mergeCell ref="E11:E14"/>
    <mergeCell ref="A17:A19"/>
    <mergeCell ref="B17:B19"/>
    <mergeCell ref="C17:C19"/>
    <mergeCell ref="D17:D19"/>
    <mergeCell ref="E17:E19"/>
    <mergeCell ref="J8:J9"/>
    <mergeCell ref="K8:K9"/>
    <mergeCell ref="L8:L9"/>
    <mergeCell ref="M8:M9"/>
    <mergeCell ref="F10:M10"/>
    <mergeCell ref="I8:I9"/>
    <mergeCell ref="A8:D8"/>
    <mergeCell ref="E8:E9"/>
    <mergeCell ref="F8:F9"/>
    <mergeCell ref="G8:G9"/>
    <mergeCell ref="H8:H9"/>
  </mergeCells>
  <hyperlinks>
    <hyperlink ref="A1" r:id="rId1" display="consultantplus://offline/ref=81C534AC1618B38338B7138DDEB14344F59B417381706259B468524054C32ECBB30FCA5546109B5D4A4FB36DK0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opLeftCell="A8" zoomScaleNormal="100" workbookViewId="0">
      <selection activeCell="O13" sqref="O13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141" t="s">
        <v>76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</row>
    <row r="3" spans="1:18" ht="15.6" x14ac:dyDescent="0.3">
      <c r="A3" s="117" t="s">
        <v>77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</row>
    <row r="4" spans="1:18" ht="15.6" x14ac:dyDescent="0.3">
      <c r="A4" s="118" t="s">
        <v>78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8" ht="15.6" x14ac:dyDescent="0.3">
      <c r="A5" s="142" t="s">
        <v>124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</row>
    <row r="6" spans="1:18" ht="15.6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8" ht="28.8" customHeight="1" x14ac:dyDescent="0.3">
      <c r="A7" s="35"/>
      <c r="B7" s="13" t="s">
        <v>19</v>
      </c>
      <c r="C7" s="13"/>
      <c r="G7" s="119" t="s">
        <v>199</v>
      </c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18" ht="15.6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18" ht="114" customHeight="1" x14ac:dyDescent="0.3">
      <c r="A9" s="131" t="s">
        <v>0</v>
      </c>
      <c r="B9" s="131"/>
      <c r="C9" s="131"/>
      <c r="D9" s="131"/>
      <c r="E9" s="131"/>
      <c r="F9" s="131" t="s">
        <v>123</v>
      </c>
      <c r="G9" s="131" t="s">
        <v>61</v>
      </c>
      <c r="H9" s="131" t="s">
        <v>62</v>
      </c>
      <c r="I9" s="131"/>
      <c r="J9" s="131"/>
      <c r="K9" s="131"/>
      <c r="L9" s="131"/>
      <c r="M9" s="131" t="s">
        <v>63</v>
      </c>
      <c r="N9" s="131"/>
      <c r="O9" s="131"/>
      <c r="P9" s="131" t="s">
        <v>64</v>
      </c>
      <c r="Q9" s="131"/>
      <c r="R9" s="1"/>
    </row>
    <row r="10" spans="1:18" ht="45" customHeight="1" x14ac:dyDescent="0.3">
      <c r="A10" s="131"/>
      <c r="B10" s="131"/>
      <c r="C10" s="131"/>
      <c r="D10" s="131"/>
      <c r="E10" s="131"/>
      <c r="F10" s="131"/>
      <c r="G10" s="131"/>
      <c r="H10" s="131" t="s">
        <v>46</v>
      </c>
      <c r="I10" s="131" t="s">
        <v>65</v>
      </c>
      <c r="J10" s="131" t="s">
        <v>66</v>
      </c>
      <c r="K10" s="131" t="s">
        <v>67</v>
      </c>
      <c r="L10" s="131" t="s">
        <v>68</v>
      </c>
      <c r="M10" s="131" t="s">
        <v>69</v>
      </c>
      <c r="N10" s="131" t="s">
        <v>70</v>
      </c>
      <c r="O10" s="131" t="s">
        <v>71</v>
      </c>
      <c r="P10" s="131" t="s">
        <v>72</v>
      </c>
      <c r="Q10" s="131" t="s">
        <v>73</v>
      </c>
      <c r="R10" s="1"/>
    </row>
    <row r="11" spans="1:18" x14ac:dyDescent="0.3">
      <c r="A11" s="2" t="s">
        <v>11</v>
      </c>
      <c r="B11" s="2" t="s">
        <v>12</v>
      </c>
      <c r="C11" s="2" t="s">
        <v>29</v>
      </c>
      <c r="D11" s="20" t="s">
        <v>30</v>
      </c>
      <c r="E11" s="20" t="s">
        <v>74</v>
      </c>
      <c r="F11" s="131"/>
      <c r="G11" s="131"/>
      <c r="H11" s="131"/>
      <c r="I11" s="131"/>
      <c r="J11" s="131"/>
      <c r="K11" s="131"/>
      <c r="L11" s="131"/>
      <c r="M11" s="140"/>
      <c r="N11" s="131"/>
      <c r="O11" s="131"/>
      <c r="P11" s="131"/>
      <c r="Q11" s="131"/>
      <c r="R11" s="1"/>
    </row>
    <row r="12" spans="1:18" ht="15.6" customHeight="1" x14ac:dyDescent="0.3">
      <c r="A12" s="69" t="s">
        <v>36</v>
      </c>
      <c r="B12" s="70">
        <v>3</v>
      </c>
      <c r="C12" s="71"/>
      <c r="D12" s="72"/>
      <c r="E12" s="71"/>
      <c r="F12" s="138" t="s">
        <v>200</v>
      </c>
      <c r="G12" s="75" t="s">
        <v>75</v>
      </c>
      <c r="H12" s="76"/>
      <c r="I12" s="76"/>
      <c r="J12" s="76"/>
      <c r="K12" s="76"/>
      <c r="L12" s="105"/>
      <c r="M12" s="107">
        <f>M13</f>
        <v>112053.59</v>
      </c>
      <c r="N12" s="106"/>
      <c r="O12" s="107">
        <f>O13</f>
        <v>102053.59</v>
      </c>
      <c r="P12" s="77">
        <f t="shared" ref="P12:P23" si="0">O12/M12*100</f>
        <v>91.075698690242774</v>
      </c>
      <c r="Q12" s="76"/>
      <c r="R12" s="1"/>
    </row>
    <row r="13" spans="1:18" ht="113.4" customHeight="1" x14ac:dyDescent="0.3">
      <c r="A13" s="69" t="s">
        <v>36</v>
      </c>
      <c r="B13" s="70">
        <v>5</v>
      </c>
      <c r="C13" s="103"/>
      <c r="D13" s="99"/>
      <c r="E13" s="71"/>
      <c r="F13" s="139"/>
      <c r="G13" s="80" t="s">
        <v>201</v>
      </c>
      <c r="H13" s="83"/>
      <c r="I13" s="84"/>
      <c r="J13" s="83"/>
      <c r="K13" s="78"/>
      <c r="L13" s="76"/>
      <c r="M13" s="108">
        <f>SUM(M14:M23)</f>
        <v>112053.59</v>
      </c>
      <c r="N13" s="79"/>
      <c r="O13" s="108">
        <f>SUM(O14:O23)</f>
        <v>102053.59</v>
      </c>
      <c r="P13" s="77">
        <f t="shared" si="0"/>
        <v>91.075698690242774</v>
      </c>
      <c r="Q13" s="76"/>
      <c r="R13" s="1"/>
    </row>
    <row r="14" spans="1:18" ht="70.2" customHeight="1" x14ac:dyDescent="0.3">
      <c r="A14" s="14">
        <v>8</v>
      </c>
      <c r="B14" s="14">
        <v>5</v>
      </c>
      <c r="C14" s="14">
        <v>1</v>
      </c>
      <c r="D14" s="14"/>
      <c r="E14" s="100"/>
      <c r="F14" s="74" t="s">
        <v>205</v>
      </c>
      <c r="G14" s="81"/>
      <c r="H14" s="14"/>
      <c r="I14" s="14"/>
      <c r="J14" s="14"/>
      <c r="K14" s="82"/>
      <c r="L14" s="76"/>
      <c r="M14" s="79">
        <v>13988.91</v>
      </c>
      <c r="N14" s="79"/>
      <c r="O14" s="79">
        <v>13988.91</v>
      </c>
      <c r="P14" s="77">
        <f t="shared" si="0"/>
        <v>100</v>
      </c>
      <c r="Q14" s="76"/>
      <c r="R14" s="1"/>
    </row>
    <row r="15" spans="1:18" ht="167.4" customHeight="1" x14ac:dyDescent="0.3">
      <c r="A15" s="14">
        <v>8</v>
      </c>
      <c r="B15" s="14">
        <v>5</v>
      </c>
      <c r="C15" s="14">
        <v>2</v>
      </c>
      <c r="D15" s="14">
        <v>0</v>
      </c>
      <c r="E15" s="100"/>
      <c r="F15" s="8" t="s">
        <v>206</v>
      </c>
      <c r="G15" s="81"/>
      <c r="H15" s="85"/>
      <c r="I15" s="86"/>
      <c r="J15" s="85"/>
      <c r="K15" s="78"/>
      <c r="L15" s="76"/>
      <c r="M15" s="79">
        <v>500</v>
      </c>
      <c r="N15" s="79"/>
      <c r="O15" s="79">
        <v>500</v>
      </c>
      <c r="P15" s="77">
        <f t="shared" si="0"/>
        <v>100</v>
      </c>
      <c r="Q15" s="76"/>
      <c r="R15" s="1"/>
    </row>
    <row r="16" spans="1:18" ht="90.6" customHeight="1" x14ac:dyDescent="0.3">
      <c r="A16" s="104">
        <v>8</v>
      </c>
      <c r="B16" s="14">
        <v>5</v>
      </c>
      <c r="C16" s="104">
        <v>3</v>
      </c>
      <c r="D16" s="104">
        <v>1</v>
      </c>
      <c r="E16" s="100"/>
      <c r="F16" s="99" t="s">
        <v>207</v>
      </c>
      <c r="G16" s="80" t="s">
        <v>201</v>
      </c>
      <c r="H16" s="85"/>
      <c r="I16" s="86"/>
      <c r="J16" s="85"/>
      <c r="K16" s="78"/>
      <c r="L16" s="76"/>
      <c r="M16" s="79">
        <v>15382.44</v>
      </c>
      <c r="N16" s="79"/>
      <c r="O16" s="79">
        <v>15382.44</v>
      </c>
      <c r="P16" s="77">
        <f t="shared" si="0"/>
        <v>100</v>
      </c>
      <c r="Q16" s="76"/>
      <c r="R16" s="1"/>
    </row>
    <row r="17" spans="1:18" ht="54" customHeight="1" x14ac:dyDescent="0.3">
      <c r="A17" s="104">
        <v>8</v>
      </c>
      <c r="B17" s="14">
        <v>5</v>
      </c>
      <c r="C17" s="104">
        <v>4</v>
      </c>
      <c r="D17" s="104">
        <v>2</v>
      </c>
      <c r="E17" s="101"/>
      <c r="F17" s="89" t="s">
        <v>208</v>
      </c>
      <c r="G17" s="89" t="s">
        <v>168</v>
      </c>
      <c r="H17" s="97"/>
      <c r="I17" s="86"/>
      <c r="J17" s="85"/>
      <c r="K17" s="78"/>
      <c r="L17" s="76"/>
      <c r="M17" s="79">
        <v>12662.61</v>
      </c>
      <c r="N17" s="79"/>
      <c r="O17" s="79">
        <v>12662.61</v>
      </c>
      <c r="P17" s="77">
        <f t="shared" si="0"/>
        <v>100</v>
      </c>
      <c r="Q17" s="76"/>
      <c r="R17" s="1"/>
    </row>
    <row r="18" spans="1:18" ht="115.8" customHeight="1" x14ac:dyDescent="0.3">
      <c r="A18" s="14">
        <v>8</v>
      </c>
      <c r="B18" s="14">
        <v>5</v>
      </c>
      <c r="C18" s="14">
        <v>5</v>
      </c>
      <c r="D18" s="14">
        <v>3</v>
      </c>
      <c r="E18" s="101"/>
      <c r="F18" s="89" t="s">
        <v>209</v>
      </c>
      <c r="G18" s="112" t="s">
        <v>168</v>
      </c>
      <c r="H18" s="98"/>
      <c r="I18" s="78"/>
      <c r="J18" s="76"/>
      <c r="K18" s="78"/>
      <c r="L18" s="76"/>
      <c r="M18" s="79">
        <v>751.39</v>
      </c>
      <c r="N18" s="79"/>
      <c r="O18" s="79">
        <v>751.39</v>
      </c>
      <c r="P18" s="77">
        <f t="shared" si="0"/>
        <v>100</v>
      </c>
      <c r="Q18" s="76"/>
      <c r="R18" s="1"/>
    </row>
    <row r="19" spans="1:18" ht="55.8" customHeight="1" x14ac:dyDescent="0.3">
      <c r="A19" s="14">
        <v>8</v>
      </c>
      <c r="B19" s="14">
        <v>5</v>
      </c>
      <c r="C19" s="14">
        <v>6</v>
      </c>
      <c r="D19" s="14">
        <v>4</v>
      </c>
      <c r="E19" s="102"/>
      <c r="F19" s="89" t="s">
        <v>210</v>
      </c>
      <c r="G19" s="112" t="s">
        <v>168</v>
      </c>
      <c r="H19" s="73"/>
      <c r="I19" s="73"/>
      <c r="J19" s="73"/>
      <c r="K19" s="73"/>
      <c r="L19" s="73"/>
      <c r="M19" s="79">
        <v>18518.240000000002</v>
      </c>
      <c r="N19" s="73"/>
      <c r="O19" s="113">
        <v>8518.24</v>
      </c>
      <c r="P19" s="77">
        <f t="shared" si="0"/>
        <v>45.99918782778493</v>
      </c>
      <c r="Q19" s="73"/>
    </row>
    <row r="20" spans="1:18" ht="187.8" customHeight="1" x14ac:dyDescent="0.3">
      <c r="A20" s="14">
        <v>8</v>
      </c>
      <c r="B20" s="14">
        <v>5</v>
      </c>
      <c r="C20" s="14">
        <v>7</v>
      </c>
      <c r="D20" s="14">
        <v>5</v>
      </c>
      <c r="E20" s="102"/>
      <c r="F20" s="89" t="s">
        <v>211</v>
      </c>
      <c r="G20" s="80" t="s">
        <v>201</v>
      </c>
      <c r="H20" s="73"/>
      <c r="I20" s="73"/>
      <c r="J20" s="73"/>
      <c r="K20" s="73"/>
      <c r="L20" s="73"/>
      <c r="M20" s="79">
        <v>75</v>
      </c>
      <c r="N20" s="73"/>
      <c r="O20" s="79">
        <v>75</v>
      </c>
      <c r="P20" s="77">
        <f t="shared" si="0"/>
        <v>100</v>
      </c>
      <c r="Q20" s="73"/>
    </row>
    <row r="21" spans="1:18" ht="212.4" customHeight="1" x14ac:dyDescent="0.3">
      <c r="A21" s="14">
        <v>8</v>
      </c>
      <c r="B21" s="14">
        <v>5</v>
      </c>
      <c r="C21" s="14">
        <v>8</v>
      </c>
      <c r="D21" s="14">
        <v>6</v>
      </c>
      <c r="E21" s="102"/>
      <c r="F21" s="89" t="s">
        <v>212</v>
      </c>
      <c r="G21" s="89"/>
      <c r="H21" s="73"/>
      <c r="I21" s="73"/>
      <c r="J21" s="73"/>
      <c r="K21" s="73"/>
      <c r="L21" s="73"/>
      <c r="M21" s="79">
        <v>75</v>
      </c>
      <c r="N21" s="73"/>
      <c r="O21" s="79">
        <v>75</v>
      </c>
      <c r="P21" s="77">
        <f t="shared" si="0"/>
        <v>100</v>
      </c>
      <c r="Q21" s="73"/>
    </row>
    <row r="22" spans="1:18" ht="205.8" customHeight="1" x14ac:dyDescent="0.3">
      <c r="A22" s="14">
        <v>8</v>
      </c>
      <c r="B22" s="14">
        <v>5</v>
      </c>
      <c r="C22" s="14">
        <v>9</v>
      </c>
      <c r="D22" s="14">
        <v>7</v>
      </c>
      <c r="E22" s="102"/>
      <c r="F22" s="112" t="s">
        <v>213</v>
      </c>
      <c r="G22" s="89"/>
      <c r="H22" s="73"/>
      <c r="I22" s="73"/>
      <c r="J22" s="73"/>
      <c r="K22" s="73"/>
      <c r="L22" s="73"/>
      <c r="M22" s="79">
        <v>100</v>
      </c>
      <c r="N22" s="73"/>
      <c r="O22" s="79">
        <v>100</v>
      </c>
      <c r="P22" s="77">
        <f t="shared" si="0"/>
        <v>100</v>
      </c>
      <c r="Q22" s="73"/>
    </row>
    <row r="23" spans="1:18" ht="41.4" customHeight="1" x14ac:dyDescent="0.3">
      <c r="A23" s="14">
        <v>8</v>
      </c>
      <c r="B23" s="14">
        <v>5</v>
      </c>
      <c r="C23" s="14">
        <v>10</v>
      </c>
      <c r="D23" s="14">
        <v>8</v>
      </c>
      <c r="E23" s="102"/>
      <c r="F23" s="89" t="s">
        <v>214</v>
      </c>
      <c r="G23" s="89"/>
      <c r="H23" s="73"/>
      <c r="I23" s="73"/>
      <c r="J23" s="73"/>
      <c r="K23" s="73"/>
      <c r="L23" s="73"/>
      <c r="M23" s="79">
        <v>50000</v>
      </c>
      <c r="N23" s="73"/>
      <c r="O23" s="79">
        <v>50000</v>
      </c>
      <c r="P23" s="77">
        <f t="shared" si="0"/>
        <v>100</v>
      </c>
      <c r="Q23" s="73"/>
    </row>
  </sheetData>
  <mergeCells count="22">
    <mergeCell ref="P10:P11"/>
    <mergeCell ref="G7:Q7"/>
    <mergeCell ref="A1:Q1"/>
    <mergeCell ref="A4:Q4"/>
    <mergeCell ref="A3:Q3"/>
    <mergeCell ref="A5:Q5"/>
    <mergeCell ref="F12:F13"/>
    <mergeCell ref="Q10:Q11"/>
    <mergeCell ref="A9:E10"/>
    <mergeCell ref="F9:F11"/>
    <mergeCell ref="G9:G11"/>
    <mergeCell ref="H9:L9"/>
    <mergeCell ref="M9:O9"/>
    <mergeCell ref="P9:Q9"/>
    <mergeCell ref="H10:H11"/>
    <mergeCell ref="I10:I11"/>
    <mergeCell ref="J10:J11"/>
    <mergeCell ref="K10:K11"/>
    <mergeCell ref="L10:L11"/>
    <mergeCell ref="M10:M11"/>
    <mergeCell ref="N10:N11"/>
    <mergeCell ref="O10:O11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B1" workbookViewId="0">
      <selection activeCell="F10" sqref="F10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17" ht="15.6" x14ac:dyDescent="0.3">
      <c r="A1" s="143" t="s">
        <v>87</v>
      </c>
      <c r="B1" s="143"/>
      <c r="C1" s="143"/>
      <c r="D1" s="143"/>
      <c r="E1" s="143"/>
      <c r="F1" s="143"/>
      <c r="G1" s="143"/>
    </row>
    <row r="3" spans="1:17" ht="14.4" customHeight="1" x14ac:dyDescent="0.3">
      <c r="A3" s="117" t="s">
        <v>88</v>
      </c>
      <c r="B3" s="117"/>
      <c r="C3" s="117"/>
      <c r="D3" s="117"/>
      <c r="E3" s="117"/>
      <c r="F3" s="117"/>
      <c r="G3" s="117"/>
    </row>
    <row r="4" spans="1:17" ht="15.6" x14ac:dyDescent="0.3">
      <c r="A4" s="142" t="s">
        <v>124</v>
      </c>
      <c r="B4" s="142"/>
      <c r="C4" s="142"/>
      <c r="D4" s="142"/>
      <c r="E4" s="142"/>
      <c r="F4" s="142"/>
      <c r="G4" s="142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5.6" x14ac:dyDescent="0.3">
      <c r="A5" s="35"/>
      <c r="B5" s="35"/>
      <c r="C5" s="35"/>
      <c r="D5" s="35"/>
      <c r="E5" s="35"/>
      <c r="F5" s="35"/>
      <c r="G5" s="3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ht="30" customHeight="1" x14ac:dyDescent="0.3">
      <c r="A6" s="35"/>
      <c r="B6" s="13" t="s">
        <v>19</v>
      </c>
      <c r="C6" s="13"/>
      <c r="D6" s="119" t="s">
        <v>199</v>
      </c>
      <c r="E6" s="119"/>
      <c r="F6" s="119"/>
      <c r="G6" s="119"/>
      <c r="H6" s="17"/>
      <c r="I6" s="17"/>
      <c r="J6" s="17"/>
      <c r="K6" s="17"/>
      <c r="L6" s="17"/>
      <c r="M6" s="17"/>
      <c r="N6" s="17"/>
    </row>
    <row r="7" spans="1:17" ht="15.6" x14ac:dyDescent="0.3">
      <c r="A7" s="35"/>
      <c r="B7" s="35"/>
      <c r="C7" s="35"/>
      <c r="D7" s="35"/>
      <c r="E7" s="35"/>
      <c r="F7" s="35"/>
      <c r="G7" s="3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ht="50.4" customHeight="1" x14ac:dyDescent="0.3">
      <c r="A8" s="131" t="s">
        <v>0</v>
      </c>
      <c r="B8" s="131"/>
      <c r="C8" s="131" t="s">
        <v>79</v>
      </c>
      <c r="D8" s="131" t="s">
        <v>80</v>
      </c>
      <c r="E8" s="131" t="s">
        <v>81</v>
      </c>
      <c r="F8" s="135" t="s">
        <v>82</v>
      </c>
      <c r="G8" s="135" t="s">
        <v>83</v>
      </c>
    </row>
    <row r="9" spans="1:17" x14ac:dyDescent="0.3">
      <c r="A9" s="14" t="s">
        <v>11</v>
      </c>
      <c r="B9" s="14" t="s">
        <v>12</v>
      </c>
      <c r="C9" s="131"/>
      <c r="D9" s="131"/>
      <c r="E9" s="131"/>
      <c r="F9" s="135"/>
      <c r="G9" s="135"/>
    </row>
    <row r="10" spans="1:17" x14ac:dyDescent="0.3">
      <c r="A10" s="129" t="s">
        <v>36</v>
      </c>
      <c r="B10" s="128">
        <v>2</v>
      </c>
      <c r="C10" s="131" t="s">
        <v>126</v>
      </c>
      <c r="D10" s="41" t="s">
        <v>84</v>
      </c>
      <c r="E10" s="87">
        <f>E13+E14+E15+E16+E18</f>
        <v>112053.59</v>
      </c>
      <c r="F10" s="87">
        <f>F13+F14+F15+F16+F18</f>
        <v>102053.59</v>
      </c>
      <c r="G10" s="51">
        <f>F10/E10*100</f>
        <v>91.075698690242774</v>
      </c>
    </row>
    <row r="11" spans="1:17" x14ac:dyDescent="0.3">
      <c r="A11" s="129"/>
      <c r="B11" s="128"/>
      <c r="C11" s="131"/>
      <c r="D11" s="110" t="s">
        <v>89</v>
      </c>
      <c r="E11" s="109">
        <f>E13</f>
        <v>47314.68</v>
      </c>
      <c r="F11" s="115">
        <f>F13</f>
        <v>37314.68</v>
      </c>
      <c r="G11" s="51">
        <f>F11/E11*100</f>
        <v>78.864910425263375</v>
      </c>
    </row>
    <row r="12" spans="1:17" x14ac:dyDescent="0.3">
      <c r="A12" s="129"/>
      <c r="B12" s="128"/>
      <c r="C12" s="131"/>
      <c r="D12" s="43" t="s">
        <v>85</v>
      </c>
      <c r="E12" s="66"/>
      <c r="F12" s="66"/>
      <c r="G12" s="44"/>
    </row>
    <row r="13" spans="1:17" x14ac:dyDescent="0.3">
      <c r="A13" s="129"/>
      <c r="B13" s="128"/>
      <c r="C13" s="131"/>
      <c r="D13" s="42" t="s">
        <v>92</v>
      </c>
      <c r="E13" s="109">
        <v>47314.68</v>
      </c>
      <c r="F13" s="55">
        <v>37314.68</v>
      </c>
      <c r="G13" s="51">
        <f>F13/E13*100</f>
        <v>78.864910425263375</v>
      </c>
    </row>
    <row r="14" spans="1:17" ht="27" customHeight="1" x14ac:dyDescent="0.3">
      <c r="A14" s="129"/>
      <c r="B14" s="128"/>
      <c r="C14" s="131"/>
      <c r="D14" s="30" t="s">
        <v>90</v>
      </c>
      <c r="E14" s="55">
        <v>14488.91</v>
      </c>
      <c r="F14" s="55">
        <v>14488.91</v>
      </c>
      <c r="G14" s="51">
        <f>F14/E14*100</f>
        <v>100</v>
      </c>
    </row>
    <row r="15" spans="1:17" ht="24" x14ac:dyDescent="0.3">
      <c r="A15" s="129"/>
      <c r="B15" s="128"/>
      <c r="C15" s="131"/>
      <c r="D15" s="42" t="s">
        <v>91</v>
      </c>
      <c r="E15" s="67"/>
      <c r="F15" s="23"/>
      <c r="G15" s="34"/>
    </row>
    <row r="16" spans="1:17" ht="28.2" customHeight="1" x14ac:dyDescent="0.3">
      <c r="A16" s="129"/>
      <c r="B16" s="128"/>
      <c r="C16" s="131"/>
      <c r="D16" s="30" t="s">
        <v>93</v>
      </c>
      <c r="E16" s="55">
        <v>50000</v>
      </c>
      <c r="F16" s="114">
        <v>50000</v>
      </c>
      <c r="G16" s="51">
        <f>F16/E16*100</f>
        <v>100</v>
      </c>
    </row>
    <row r="17" spans="1:7" ht="36" x14ac:dyDescent="0.3">
      <c r="A17" s="129"/>
      <c r="B17" s="128"/>
      <c r="C17" s="131"/>
      <c r="D17" s="30" t="s">
        <v>94</v>
      </c>
      <c r="E17" s="55"/>
      <c r="F17" s="14"/>
      <c r="G17" s="51"/>
    </row>
    <row r="18" spans="1:7" x14ac:dyDescent="0.3">
      <c r="A18" s="129"/>
      <c r="B18" s="128"/>
      <c r="C18" s="131"/>
      <c r="D18" s="42" t="s">
        <v>86</v>
      </c>
      <c r="E18" s="55">
        <v>250</v>
      </c>
      <c r="F18" s="55">
        <v>250</v>
      </c>
      <c r="G18" s="51">
        <f>F18/E18*100</f>
        <v>100</v>
      </c>
    </row>
  </sheetData>
  <mergeCells count="13">
    <mergeCell ref="A1:G1"/>
    <mergeCell ref="A3:G3"/>
    <mergeCell ref="A4:G4"/>
    <mergeCell ref="D6:G6"/>
    <mergeCell ref="A10:A18"/>
    <mergeCell ref="B10:B18"/>
    <mergeCell ref="C10:C18"/>
    <mergeCell ref="A8:B8"/>
    <mergeCell ref="C8:C9"/>
    <mergeCell ref="D8:D9"/>
    <mergeCell ref="E8:E9"/>
    <mergeCell ref="F8:F9"/>
    <mergeCell ref="G8:G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5" workbookViewId="0">
      <selection activeCell="C6" sqref="C6:E6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22" t="s">
        <v>99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x14ac:dyDescent="0.3"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4.4" customHeight="1" x14ac:dyDescent="0.3">
      <c r="A3" s="118" t="s">
        <v>100</v>
      </c>
      <c r="B3" s="118"/>
      <c r="C3" s="118"/>
      <c r="D3" s="118"/>
      <c r="E3" s="118"/>
    </row>
    <row r="4" spans="1:11" ht="15.6" x14ac:dyDescent="0.3">
      <c r="A4" s="142" t="s">
        <v>124</v>
      </c>
      <c r="B4" s="142"/>
      <c r="C4" s="142"/>
      <c r="D4" s="142"/>
      <c r="E4" s="142"/>
      <c r="F4" s="45"/>
      <c r="G4" s="45"/>
      <c r="H4" s="45"/>
    </row>
    <row r="5" spans="1:11" ht="15.6" x14ac:dyDescent="0.3">
      <c r="A5" s="35"/>
      <c r="B5" s="35"/>
      <c r="C5" s="35"/>
      <c r="D5" s="35"/>
      <c r="E5" s="35"/>
      <c r="F5" s="45"/>
      <c r="G5" s="45"/>
      <c r="H5" s="45"/>
    </row>
    <row r="6" spans="1:11" ht="52.8" customHeight="1" x14ac:dyDescent="0.3">
      <c r="A6" s="35"/>
      <c r="B6" s="13" t="s">
        <v>19</v>
      </c>
      <c r="C6" s="144" t="s">
        <v>199</v>
      </c>
      <c r="D6" s="144"/>
      <c r="E6" s="144"/>
      <c r="F6" s="40"/>
      <c r="H6" s="45"/>
    </row>
    <row r="8" spans="1:11" ht="37.200000000000003" customHeight="1" x14ac:dyDescent="0.3">
      <c r="A8" s="48" t="s">
        <v>1</v>
      </c>
      <c r="B8" s="48" t="s">
        <v>95</v>
      </c>
      <c r="C8" s="48" t="s">
        <v>96</v>
      </c>
      <c r="D8" s="48" t="s">
        <v>97</v>
      </c>
      <c r="E8" s="48" t="s">
        <v>98</v>
      </c>
    </row>
    <row r="9" spans="1:11" ht="93" customHeight="1" x14ac:dyDescent="0.3">
      <c r="A9" s="48">
        <v>1</v>
      </c>
      <c r="B9" s="49" t="s">
        <v>127</v>
      </c>
      <c r="C9" s="48" t="s">
        <v>128</v>
      </c>
      <c r="D9" s="59">
        <v>1643</v>
      </c>
      <c r="E9" s="53" t="s">
        <v>119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4" workbookViewId="0">
      <selection activeCell="D6" sqref="D6:J6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46" t="s">
        <v>114</v>
      </c>
    </row>
    <row r="3" spans="1:10" ht="15.6" x14ac:dyDescent="0.3">
      <c r="A3" s="118" t="s">
        <v>115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 ht="14.4" customHeight="1" x14ac:dyDescent="0.3">
      <c r="A4" s="118" t="s">
        <v>122</v>
      </c>
      <c r="B4" s="118"/>
      <c r="C4" s="118"/>
      <c r="D4" s="118"/>
      <c r="E4" s="118"/>
      <c r="F4" s="118"/>
      <c r="G4" s="118"/>
      <c r="H4" s="118"/>
      <c r="I4" s="118"/>
      <c r="J4" s="118"/>
    </row>
    <row r="5" spans="1:10" ht="14.4" customHeigh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0" ht="27.6" customHeight="1" x14ac:dyDescent="0.3">
      <c r="A6" s="13" t="s">
        <v>19</v>
      </c>
      <c r="D6" s="119" t="s">
        <v>199</v>
      </c>
      <c r="E6" s="119"/>
      <c r="F6" s="119"/>
      <c r="G6" s="119"/>
      <c r="H6" s="119"/>
      <c r="I6" s="119"/>
      <c r="J6" s="119"/>
    </row>
    <row r="8" spans="1:10" ht="72" x14ac:dyDescent="0.3">
      <c r="A8" s="134" t="s">
        <v>21</v>
      </c>
      <c r="B8" s="134"/>
      <c r="C8" s="134" t="s">
        <v>101</v>
      </c>
      <c r="D8" s="134" t="s">
        <v>102</v>
      </c>
      <c r="E8" s="134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</row>
    <row r="9" spans="1:10" x14ac:dyDescent="0.3">
      <c r="A9" s="18" t="s">
        <v>11</v>
      </c>
      <c r="B9" s="18" t="s">
        <v>12</v>
      </c>
      <c r="C9" s="134"/>
      <c r="D9" s="134"/>
      <c r="E9" s="134"/>
      <c r="F9" s="18" t="s">
        <v>109</v>
      </c>
      <c r="G9" s="18" t="s">
        <v>110</v>
      </c>
      <c r="H9" s="18" t="s">
        <v>111</v>
      </c>
      <c r="I9" s="18" t="s">
        <v>112</v>
      </c>
      <c r="J9" s="18" t="s">
        <v>113</v>
      </c>
    </row>
    <row r="10" spans="1:10" ht="132" x14ac:dyDescent="0.3">
      <c r="A10" s="50" t="s">
        <v>36</v>
      </c>
      <c r="B10" s="18">
        <v>5</v>
      </c>
      <c r="C10" s="7" t="s">
        <v>202</v>
      </c>
      <c r="D10" s="18" t="s">
        <v>116</v>
      </c>
      <c r="E10" s="80" t="s">
        <v>203</v>
      </c>
      <c r="F10" s="54">
        <f>G10*J10</f>
        <v>0.82431693989071031</v>
      </c>
      <c r="G10" s="54">
        <f>('Форма 1'!K17+'Форма 1'!K18+'Форма 1'!K19+'Форма 1'!K20+'Форма 1'!K21+'Форма 1'!K22)/6</f>
        <v>0.82431693989071031</v>
      </c>
      <c r="H10" s="111">
        <v>0.92</v>
      </c>
      <c r="I10" s="54">
        <f>'Форма 6'!F10/'Форма 6'!E10</f>
        <v>0.91075698690242768</v>
      </c>
      <c r="J10" s="54">
        <v>1</v>
      </c>
    </row>
    <row r="14" spans="1:10" ht="108.6" customHeight="1" x14ac:dyDescent="0.3">
      <c r="A14" s="122" t="s">
        <v>216</v>
      </c>
      <c r="B14" s="122"/>
      <c r="C14" s="122"/>
      <c r="D14" s="122"/>
      <c r="E14" s="122"/>
      <c r="F14" s="122"/>
      <c r="G14" s="122"/>
      <c r="H14" s="122"/>
      <c r="I14" s="122"/>
      <c r="J14" s="122"/>
    </row>
  </sheetData>
  <mergeCells count="8">
    <mergeCell ref="A3:J3"/>
    <mergeCell ref="A4:J4"/>
    <mergeCell ref="D6:J6"/>
    <mergeCell ref="A14:J14"/>
    <mergeCell ref="A8:B8"/>
    <mergeCell ref="C8:C9"/>
    <mergeCell ref="D8:D9"/>
    <mergeCell ref="E8:E9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2020-02-04T11:35:10Z</cp:lastPrinted>
  <dcterms:created xsi:type="dcterms:W3CDTF">2016-07-06T04:36:08Z</dcterms:created>
  <dcterms:modified xsi:type="dcterms:W3CDTF">2020-03-11T05:51:04Z</dcterms:modified>
</cp:coreProperties>
</file>