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5"/>
  </bookViews>
  <sheets>
    <sheet name="Форма 1" sheetId="1" r:id="rId1"/>
    <sheet name="Форма 2" sheetId="2" r:id="rId2"/>
    <sheet name="Форма 5" sheetId="5" r:id="rId3"/>
    <sheet name="Форма 6" sheetId="6" r:id="rId4"/>
    <sheet name="Форма 7" sheetId="7" r:id="rId5"/>
    <sheet name="Форма 8" sheetId="8" r:id="rId6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J10" i="8" l="1"/>
  <c r="I10" i="8"/>
  <c r="H10" i="8"/>
  <c r="D6" i="8"/>
  <c r="G59" i="6" l="1"/>
  <c r="G57" i="6"/>
  <c r="G55" i="6"/>
  <c r="G54" i="6"/>
  <c r="F52" i="6"/>
  <c r="E52" i="6"/>
  <c r="G52" i="6" s="1"/>
  <c r="F51" i="6"/>
  <c r="G51" i="6" s="1"/>
  <c r="E51" i="6"/>
  <c r="G49" i="6" l="1"/>
  <c r="G45" i="6"/>
  <c r="G44" i="6"/>
  <c r="G42" i="6"/>
  <c r="G41" i="6"/>
  <c r="G36" i="6" l="1"/>
  <c r="G34" i="6"/>
  <c r="F32" i="6"/>
  <c r="E32" i="6"/>
  <c r="E31" i="6" s="1"/>
  <c r="F31" i="6"/>
  <c r="G31" i="6" l="1"/>
  <c r="G32" i="6"/>
  <c r="G25" i="6" l="1"/>
  <c r="G24" i="6"/>
  <c r="F22" i="6"/>
  <c r="E22" i="6"/>
  <c r="E21" i="6" s="1"/>
  <c r="F21" i="6"/>
  <c r="G21" i="6" l="1"/>
  <c r="G22" i="6"/>
  <c r="P58" i="5" l="1"/>
  <c r="P57" i="5"/>
  <c r="P56" i="5"/>
  <c r="P55" i="5"/>
  <c r="P54" i="5"/>
  <c r="P53" i="5"/>
  <c r="P52" i="5"/>
  <c r="P51" i="5"/>
  <c r="P50" i="5"/>
  <c r="P49" i="5"/>
  <c r="O48" i="5"/>
  <c r="M48" i="5"/>
  <c r="M47" i="5" s="1"/>
  <c r="O47" i="5"/>
  <c r="P47" i="5" s="1"/>
  <c r="P48" i="5" l="1"/>
  <c r="P44" i="5" l="1"/>
  <c r="P43" i="5"/>
  <c r="M39" i="5"/>
  <c r="M37" i="5"/>
  <c r="P37" i="5" s="1"/>
  <c r="P33" i="5" l="1"/>
  <c r="P32" i="5"/>
  <c r="P30" i="5"/>
  <c r="O29" i="5"/>
  <c r="P29" i="5" s="1"/>
  <c r="M29" i="5"/>
  <c r="P27" i="5" l="1"/>
  <c r="P26" i="5"/>
  <c r="P25" i="5"/>
  <c r="P24" i="5"/>
  <c r="P23" i="5"/>
  <c r="O22" i="5"/>
  <c r="M22" i="5"/>
  <c r="M21" i="5" s="1"/>
  <c r="O21" i="5"/>
  <c r="P21" i="5" s="1"/>
  <c r="P22" i="5" l="1"/>
  <c r="J51" i="1" l="1"/>
  <c r="I51" i="1"/>
  <c r="J50" i="1"/>
  <c r="I50" i="1"/>
  <c r="J49" i="1"/>
  <c r="I49" i="1"/>
  <c r="J48" i="1"/>
  <c r="I48" i="1"/>
  <c r="K47" i="1"/>
  <c r="J47" i="1"/>
  <c r="I47" i="1"/>
  <c r="K46" i="1"/>
  <c r="J46" i="1"/>
  <c r="I46" i="1"/>
  <c r="K44" i="1" l="1"/>
  <c r="I44" i="1"/>
  <c r="K43" i="1"/>
  <c r="J43" i="1"/>
  <c r="I43" i="1"/>
  <c r="K42" i="1"/>
  <c r="J42" i="1"/>
  <c r="I42" i="1"/>
  <c r="K41" i="1"/>
  <c r="J41" i="1"/>
  <c r="I41" i="1"/>
  <c r="J40" i="1"/>
  <c r="I40" i="1"/>
  <c r="J39" i="1"/>
  <c r="I39" i="1"/>
  <c r="I37" i="1" l="1"/>
  <c r="I36" i="1"/>
  <c r="K35" i="1"/>
  <c r="J35" i="1"/>
  <c r="I35" i="1"/>
  <c r="K34" i="1"/>
  <c r="J34" i="1"/>
  <c r="I34" i="1"/>
  <c r="K32" i="1" l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P13" i="5" l="1"/>
  <c r="O14" i="5"/>
  <c r="O13" i="5" s="1"/>
  <c r="M14" i="5"/>
  <c r="M13" i="5" s="1"/>
  <c r="F15" i="6" l="1"/>
  <c r="C6" i="7" l="1"/>
  <c r="D6" i="6"/>
  <c r="G7" i="5"/>
  <c r="G11" i="8" l="1"/>
  <c r="G10" i="8" s="1"/>
  <c r="F6" i="2" l="1"/>
  <c r="F11" i="8" l="1"/>
  <c r="F10" i="8" s="1"/>
</calcChain>
</file>

<file path=xl/sharedStrings.xml><?xml version="1.0" encoding="utf-8"?>
<sst xmlns="http://schemas.openxmlformats.org/spreadsheetml/2006/main" count="813" uniqueCount="380">
  <si>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</si>
  <si>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</si>
  <si>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</si>
  <si>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</si>
  <si>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</si>
  <si>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</si>
  <si>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</si>
  <si>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</si>
  <si>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</si>
  <si>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</si>
  <si>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</si>
  <si>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</si>
  <si>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</si>
  <si>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</si>
  <si>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</si>
  <si>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</si>
  <si>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</si>
  <si>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</si>
  <si>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</si>
  <si>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</si>
  <si>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</si>
  <si>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</si>
  <si>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</si>
  <si>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</si>
  <si>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</si>
  <si>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</si>
  <si>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</si>
  <si>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</si>
  <si>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</si>
  <si>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</si>
  <si>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</si>
  <si>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01</t>
  </si>
  <si>
    <t>02</t>
  </si>
  <si>
    <t>ГРБС</t>
  </si>
  <si>
    <t>Ответственный исполнитель, соисполнитель</t>
  </si>
  <si>
    <t>Код бюджетной классификации</t>
  </si>
  <si>
    <t>Расходы бюджета муниципального района (городского округа), тыс. рублей</t>
  </si>
  <si>
    <t>Кассовые расходы, %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</si>
  <si>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</si>
  <si>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</si>
  <si>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</si>
  <si>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</si>
  <si>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</si>
  <si>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</si>
  <si>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</si>
  <si>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</si>
  <si>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</si>
  <si>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</si>
  <si>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</si>
  <si>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</si>
  <si>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</si>
  <si>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</si>
  <si>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Администра-ция МО "Город Можга"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</si>
  <si>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</si>
  <si>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</si>
  <si>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</si>
  <si>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</si>
  <si>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</si>
  <si>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</si>
  <si>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</si>
  <si>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</si>
  <si>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</si>
  <si>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</si>
  <si>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</si>
  <si>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</si>
  <si>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</si>
  <si>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</si>
  <si>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</si>
  <si>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</si>
  <si>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</si>
  <si>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</si>
  <si>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</si>
  <si>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</si>
  <si>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</si>
  <si>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</si>
  <si>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</si>
  <si>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</si>
  <si>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</si>
  <si>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</si>
  <si>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</si>
  <si>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</si>
  <si>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</si>
  <si>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</si>
  <si>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</si>
  <si>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</si>
  <si>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</si>
  <si>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</si>
  <si>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</si>
  <si>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</si>
  <si>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</si>
  <si>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Факт на конец отчетного периода, нарастаю-щим итогом</t>
  </si>
  <si>
    <t>1</t>
  </si>
  <si>
    <t>2</t>
  </si>
  <si>
    <t>3</t>
  </si>
  <si>
    <t>4</t>
  </si>
  <si>
    <t>Наименование муниципальной программы, подпрограммы, основного мероприятия</t>
  </si>
  <si>
    <t>Наличие утвержденного генерального плана городского округа</t>
  </si>
  <si>
    <t xml:space="preserve">да </t>
  </si>
  <si>
    <t>-</t>
  </si>
  <si>
    <t xml:space="preserve">Общая площадь жилых помещений, приходящаяся в среднем на одного жителя, всего </t>
  </si>
  <si>
    <t>квадратный метр</t>
  </si>
  <si>
    <t>Площадь земельных участков, предоставленных для объектов жилищного строительства, в отношении которых с даты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 лет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</si>
  <si>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 лет</t>
  </si>
  <si>
    <t>млн. руб</t>
  </si>
  <si>
    <t xml:space="preserve">Подготовка и утверждение документации по планировке территорий (проектов планировки, проектов межевания территории) </t>
  </si>
  <si>
    <t>Управление по   градостроительству и ЖКХ</t>
  </si>
  <si>
    <t>2015-2024</t>
  </si>
  <si>
    <t>утверждение документации по планировке территорий (проектов планировки, проектов межевания территории)</t>
  </si>
  <si>
    <t xml:space="preserve">Оказание муниципальной услуги "Выдача разрешение на строительство объектов капитального строительства на территории муниципального образования" </t>
  </si>
  <si>
    <t>оказание муниципальной услуги по заявлениям физических и юридических лиц</t>
  </si>
  <si>
    <t xml:space="preserve">Оказание муниципальной услуги "Выдача разрешений на ввод в эксплуатацию объектов капитального строительства на территории муниципального образования" </t>
  </si>
  <si>
    <t xml:space="preserve">Оказание муниципальной услуги "Подготовка и выдача градостроительных планов земельных участков" </t>
  </si>
  <si>
    <t>Оказание муниципальной услуги по заявлениям физических и юридических лиц</t>
  </si>
  <si>
    <t xml:space="preserve">Оказание муниципальной услуги " Выдача разрешения на условно разрешенный вид использования земельных участков или объектов капитального строительства" </t>
  </si>
  <si>
    <t>Оказание муниципальной услуги по заявлениям юридических и физических лиц</t>
  </si>
  <si>
    <t xml:space="preserve">Оказание муниципальной услуги "Предоставление разрешения на отклонение от предельных параметров разрешенного строительства, реконструкции объектов капитального строительства" </t>
  </si>
  <si>
    <t xml:space="preserve">Оказание муниципальной услуги "Выдача разрешения на установку и эксплуатацию рекламной конструкции на территории муниципального образования" </t>
  </si>
  <si>
    <t xml:space="preserve">Оказание муниципальной услуги "присвоение адресов объектам недвижимости в городе Можге" </t>
  </si>
  <si>
    <t xml:space="preserve">Создание и ведение информационной системы обеспечения градостроительной деятельности в муниципальном образовании "Город Можга" </t>
  </si>
  <si>
    <t>Создание и ведение информационной системы обеспечения градостроительной деятельности в муниципальном образовании "Город Можга"</t>
  </si>
  <si>
    <t>Ведение информационной системы обеспечения градостроительной деятельности в муниципальном образовании "Город Можга" на ФГИС ТП</t>
  </si>
  <si>
    <t xml:space="preserve">Предоставление сведений из информационной системы обеспечения градостроительной деятельности в муниципальном образовании "Город Можга" </t>
  </si>
  <si>
    <t>предоставление сведений</t>
  </si>
  <si>
    <t>Протоколы по результатам публичных слушаний</t>
  </si>
  <si>
    <t xml:space="preserve">Подготовка и утверждение документации по планировке территорий (проектов планировки, проектов </t>
  </si>
  <si>
    <t>Предоставление сведений из информационной системы обеспечения градостроительной деятельности в муниципальном образовании "Город Можга"</t>
  </si>
  <si>
    <t xml:space="preserve">Разработка и утверждение схемы размещения рекламных 
конструкций на территории 
</t>
  </si>
  <si>
    <t>Отдел строительства и архитектуры Управления по   градостроительству и ЖКХ Администрации муниципального образования «Город Можга»</t>
  </si>
  <si>
    <t>по состоянию на 1 января 2020 года</t>
  </si>
  <si>
    <t>за ____2019____ год</t>
  </si>
  <si>
    <t xml:space="preserve">по состоянию на 1 января 2020 года </t>
  </si>
  <si>
    <t>Общая площадь жилых помещений, приходящаяся в среднем на одного жителя, введенная в действие за отчетный период</t>
  </si>
  <si>
    <t xml:space="preserve">Объем незавершенного в установленные сроки строительства, осуществляемого за счет средств бюджета городского округа </t>
  </si>
  <si>
    <t>Организация и проведение публичных слушаний по проектам внесения изменений в Генеральный план г. Можги, Правила землепользования и застройки города Можги, по иным вопросам землепользования и землеустройства</t>
  </si>
  <si>
    <t xml:space="preserve">Территориаль-ное развитие (градостроите-льство и землеустрой-ство)
</t>
  </si>
  <si>
    <t>Разработка проектов по внесению изменений в Генеральный план муниципального образования «Город Можга» и Правил землепользова-ния и застройки муниципального образования «Город Можга»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</si>
  <si>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</si>
  <si>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</si>
  <si>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Корректировка целевых показателей (ин-дикаторов) , перечня основых мероприя-тий, соисполнителей и расходов бюджета муниципальной программы</t>
  </si>
  <si>
    <t>«Городское хозяйство» в муниципальном образовании «Город Можга» на 2015-2024 годы»</t>
  </si>
  <si>
    <t>08</t>
  </si>
  <si>
    <t>Износ тепловых сетей (магистральные сети)</t>
  </si>
  <si>
    <t>%</t>
  </si>
  <si>
    <t>Плановое значение показателя достигнуто</t>
  </si>
  <si>
    <t>Количество инцидентов на системах теплоснабже-ния</t>
  </si>
  <si>
    <t>ед.</t>
  </si>
  <si>
    <t>Износ сетей водоснабжения</t>
  </si>
  <si>
    <t>Количество инцидентов на системах водоснабже-ния</t>
  </si>
  <si>
    <t>Удельный вес проб воды, отбор которых произве-ден из водопроводной сети и которые не отвечают гигиеническим нормативам по санитарно-химическим  и микробиологическим показателям</t>
  </si>
  <si>
    <t xml:space="preserve">Износ сетей водоотведения </t>
  </si>
  <si>
    <t>Количество инцидентов на канализационных сетях</t>
  </si>
  <si>
    <t>Объем сточных вод, проходящих через очистные сооружения, в общем объеме сточных вод</t>
  </si>
  <si>
    <t>Доля организаций коммунального комплекса, осу-ществляющих производство товаров, оказание услуг по водо-,  тепло-, газо- и электроснабжению, водоотведению, очистке сточных вод, утилизации (захоронению) твердых бытовых отходов и ис-пользующих объекты коммунальной инфрастру-ктуры на праве частной собственности, по договору аренды или концессии, участие субъекта Россий-ской Федерации и (или) городского округа (муни-ципального района) в уставном капитале которых составляет не более 25 процентов, в общем числе организаций коммунального комплекса, осущест-вляющих свою деятельность на территории города</t>
  </si>
  <si>
    <t xml:space="preserve">Подпрограмма 8.3 «Содержание и развитие жилищного хозяйства"        </t>
  </si>
  <si>
    <t xml:space="preserve"> Подпрограмма 8.2 «Содержание и развитие коммунальной инфраструктуры»        </t>
  </si>
  <si>
    <t xml:space="preserve"> Подпрограмма 8.1 «Территориальное развитие (градостроительство и землеустройство)»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</si>
  <si>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</si>
  <si>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Количество капитально отремонтированных многоквартирных домов</t>
  </si>
  <si>
    <t>Плановое значение показателя не достигнуто</t>
  </si>
  <si>
    <t>Количество расселенных многоквартирных домов, признанных в установленном порядке аварийными</t>
  </si>
  <si>
    <t xml:space="preserve">Число граждан, улучшивших условия проживания в связи с расселением многоквартирных домов, признанных в установленном порядке аварийными </t>
  </si>
  <si>
    <t>чел</t>
  </si>
  <si>
    <t>Площадь благоустроенных мест общего пользо-вания, парков скверов</t>
  </si>
  <si>
    <t>кв. м.на 1 жителя</t>
  </si>
  <si>
    <t>Доля работающих светоточек на улично-дорожной сети в общем количестве установленных светильников</t>
  </si>
  <si>
    <t>Доля территорий очищенных от мусора  в период проведения месячников по благоустройству и озеленению территории</t>
  </si>
  <si>
    <t>Доля ликвидированных несанкционированных свалок  от числа образованных несанкцио-нированных свалок в отчетный период</t>
  </si>
  <si>
    <t>Количество отловленных безнадзорных животных</t>
  </si>
  <si>
    <t>единиц</t>
  </si>
  <si>
    <t>Количество Административных штрафов за нарушение требований муниципальных правовых актов в сфере благоустройства</t>
  </si>
  <si>
    <t xml:space="preserve">Подпрограмма 8.4 «Благоустройство и охрана окружающей среды города Можги»   </t>
  </si>
  <si>
    <t xml:space="preserve">Подпрограмма 8.5 «Дорожное хозяйство и транспортное обслуживание на территоррии муниципального образования «Город Можга»             </t>
  </si>
  <si>
    <t>Протяженность автомобильных дорог общего пользования местного значения с усовершенство-ванным дорожным покрытием, в общей протяже-нности автомобильных дорог общего пользования местного значения</t>
  </si>
  <si>
    <t>Ввод в эксплуатацию автомобильных дорог общего пользования местного значения</t>
  </si>
  <si>
    <t>км</t>
  </si>
  <si>
    <t>Ремонт  автомобильных дорог общего пользования местного значения</t>
  </si>
  <si>
    <t>Ямочный ремонт  автомобильных дорог общего пользования местного значения</t>
  </si>
  <si>
    <t>кв.м</t>
  </si>
  <si>
    <t>Количество дорожно - транспортных происшествий</t>
  </si>
  <si>
    <t>Количество пострадавших в результате дорожно - транспортных происшествий</t>
  </si>
  <si>
    <t>8</t>
  </si>
  <si>
    <t>Формирование заявок на строительство и реконструкцию объектов коммуналь-ной инфраструктуры за счет бюджет-ных средств для включения в перечень объектов капитального строительства Удмуртской Республики</t>
  </si>
  <si>
    <t>Отдел по жилищным вопросам и коммунальной инфраструктуре Администрации МО "Город Можга"</t>
  </si>
  <si>
    <t>2015 - 2024 годы</t>
  </si>
  <si>
    <t>Включение объектов коммунальной инфраструктуры в перечень объектов капитального строительства Удмуртской Республики</t>
  </si>
  <si>
    <t>Выполнение функций заказчика по про-ектированию и строительству объектов коммунальной инфраструктуры</t>
  </si>
  <si>
    <t>Проектирование и (или) строительство объектов коммунальной инфраструктуры</t>
  </si>
  <si>
    <t>Разработка и утверждение  плана мероприятий по подготовке города к осенне-зимнему периоду</t>
  </si>
  <si>
    <t>ежегодно до 01 мая</t>
  </si>
  <si>
    <t>План мероприятий, утвержденный постановлением Администрации</t>
  </si>
  <si>
    <t>Реализация плана мероприятий по подготовке города к осенне-зимнему периоду</t>
  </si>
  <si>
    <t>Реализация плана мероприятий</t>
  </si>
  <si>
    <t>03</t>
  </si>
  <si>
    <t>Актуализация схем теплоснабжения</t>
  </si>
  <si>
    <t>Актуализация схемы теплоснабжения</t>
  </si>
  <si>
    <t>04</t>
  </si>
  <si>
    <t>Актуализация схем водоснабжения и водоотведения</t>
  </si>
  <si>
    <t>05</t>
  </si>
  <si>
    <t xml:space="preserve">Разработка программы комплексного развития систем коммунальной инфраструктуры муниципального образования "Город Можга" на период 2016-2020 годы </t>
  </si>
  <si>
    <t>2015 год</t>
  </si>
  <si>
    <t>Утвержденная программа комплексного развития систем коммунальной инфраструктуры</t>
  </si>
  <si>
    <t>Проведение открытых конкурсов по отбору управляющей организации на право заключения договора управления многоквартирными домами</t>
  </si>
  <si>
    <t>Отбор управляющей организации на право заключения договора управления многоквартирными домами</t>
  </si>
  <si>
    <t>Проведение собраний собственников помещений в многоквартирных домах для решения вопроса о способе управления домом</t>
  </si>
  <si>
    <t>Проведение собраний собственников поме-щений в многоквартирных домах для решения вопроса о способе управления домом</t>
  </si>
  <si>
    <t>Проведение общих собраний собствен-ников помещений в многоквартирном доме в целях избрания Совета много-квартирного дома</t>
  </si>
  <si>
    <t>Проведение общих собраний собственников помещений в многоквартирном доме в целях избрания Совета многоквартирного дома</t>
  </si>
  <si>
    <t>Представление интересов собственника муниципальных помещений на общих собраниях собственников помещений в многоквартирных домах</t>
  </si>
  <si>
    <t>5</t>
  </si>
  <si>
    <t>Организация управления многоквартир-ным домом, находящимся в муници-пальной собственности</t>
  </si>
  <si>
    <t>6</t>
  </si>
  <si>
    <t>Проведение конкурса по отбору управляющей организации для управления многоквартирным домом, в соответствии с постановлением Правительства Российской Федерации от 06 февраля 2006 г. № 75 «О порядке проведения органами местного самоуправления открытого конкурса»</t>
  </si>
  <si>
    <t>Проведение конкурса по отбору управляющей организации для управления многоквартирным домом. Отбор управляющей организации для управления многоквартирным домом</t>
  </si>
  <si>
    <t>7</t>
  </si>
  <si>
    <t>Заключения договора управления мно-гоквартирным домом с управляющей организацией, выбранной по резуль-татам конкурса</t>
  </si>
  <si>
    <t>Заключения договора управления многоквартирным домом с управляющей организацией, выбранной по результатам конкурса</t>
  </si>
  <si>
    <t>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</si>
  <si>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 по переселению граждан из ава-рийного жилищного фонда. Улучшение жилищных условий граждан</t>
  </si>
  <si>
    <t>9</t>
  </si>
  <si>
    <t>Формирование перечня многоквартир-ных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</si>
  <si>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Формирование перечня многоквартирных домов, признанных аварийными и подлежащими сносу или реконструкции в связи с физическим износом в процессе эксплуатации</t>
  </si>
  <si>
    <t>10</t>
  </si>
  <si>
    <t>Формирование заявок на включение в региональную адресную программу на переселение граждан из аварийного жилищного фонда многоквартирных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</si>
  <si>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Формирование заявок на включение в регио-нальную адресную программу на переселение граждан из аварийного жилищного фонда многоквартирных домов, признанных аварийными и подлежащими сносу или реконструкции</t>
  </si>
  <si>
    <t>11</t>
  </si>
  <si>
    <t>Реализация мероприятий по строитель-ству и приобретению жилья для переселения граждан из аварийного жилищного фонда</t>
  </si>
  <si>
    <t>Строительство и приобретение жилья для переселения граждан из аварийного жилищного фонда</t>
  </si>
  <si>
    <t>12</t>
  </si>
  <si>
    <t>Реализация мероприятий по переселе-нию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</si>
  <si>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Отдел имущества Управления экономики и имущественных отношений Администрации муни-ципального образования «Город Можга</t>
  </si>
  <si>
    <t>Переселение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</si>
  <si>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13</t>
  </si>
  <si>
    <t>Обеспечение выбора собственниками помещений в многоквартирном доме способа формирования фонда капиталь-ного ремонта</t>
  </si>
  <si>
    <t>Выбор собственниками помещений в много-квартирном доме способа формирования фонда капитального ремонта</t>
  </si>
  <si>
    <t>14</t>
  </si>
  <si>
    <t>Проведение общего собрания собстве-нников помещений в многоквартирном доме для решения вопроса о выборе способа формирования фонда капиталь-ного ремонта</t>
  </si>
  <si>
    <t>Проведение общего собрания собственников помещений в многоквартирном доме для решения вопроса о выборе способа формирования фонда капитального ремонта</t>
  </si>
  <si>
    <t>15</t>
  </si>
  <si>
    <t>Принятие решения о формировании фонда капитального ремонта в отноше-нии многоквартирного дома на счете регионального оператора в случае, если собственники помещений в многоквар-тирном доме в установленный срок не выбрали способ формирования фонда капитального ремонта или выбранный ими способ не был реализован</t>
  </si>
  <si>
    <t>Принятие решения о формировании фонда капитального ремонта в отношении много-квартирного дома на счете регионального оператора</t>
  </si>
  <si>
    <t>16</t>
  </si>
  <si>
    <t>Участие в разработке и реализации региональной программы капитального ремонта общего имущества в многоквартирных домах</t>
  </si>
  <si>
    <t>Организация проведения капитального ремонта общего имущества в многоквартирных домах в Удмуртской Республике</t>
  </si>
  <si>
    <t>17</t>
  </si>
  <si>
    <t>Капитальный ремонт муниципального жилищного фонда</t>
  </si>
  <si>
    <t>Капитальный ремонт муниципального жилищного фонда (обеспечение платежей)</t>
  </si>
  <si>
    <t>18</t>
  </si>
  <si>
    <t>Участие в работе конкурсной комиссии по отбору исполнителей на оказание услуг, проведение работ по капитально-му ремонту многоквартирного дома</t>
  </si>
  <si>
    <t>Участие в работе конкурсной комиссии по отбору исполнителей на оказание услуг, проведение работ по капитальному ремонту многоквартирного дома</t>
  </si>
  <si>
    <t>19</t>
  </si>
  <si>
    <t>Согласование актов приемки оказания услуг и (или) выполнения работ по проведению капитального ремонта общего имущества  многоквартирном доме</t>
  </si>
  <si>
    <t>20</t>
  </si>
  <si>
    <t>Осуществление муниципального жилищного контроля</t>
  </si>
  <si>
    <t>21</t>
  </si>
  <si>
    <t>Рассмотрение обращений и заявлений граждан, индивидуальных предпринима-телей и юридических лиц по вопросам соблюдения требований жилищного законодательства</t>
  </si>
  <si>
    <t>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законодательства, принятие мер реагирования</t>
  </si>
  <si>
    <t>22</t>
  </si>
  <si>
    <t>Информирование о муниципальном жилищном контроле</t>
  </si>
  <si>
    <t>23</t>
  </si>
  <si>
    <t>Предоставление информации о порядке предоставлении жилищно-коммуналь-ных услуг населению</t>
  </si>
  <si>
    <t>Предоставление информации о порядке предоставлении жилищно-коммунальных услуг населению</t>
  </si>
  <si>
    <t>24</t>
  </si>
  <si>
    <t>Информирование населения по вопросам жилищно-коммунального хозяйства</t>
  </si>
  <si>
    <t>25</t>
  </si>
  <si>
    <t>Формирование списка отдельных категорий граждан- получателей мер социальной поддержки по обеспечению жильем</t>
  </si>
  <si>
    <t>Организация ритуальных услуг, содержания памятников и мест захоронения</t>
  </si>
  <si>
    <t xml:space="preserve"> 2019 г.</t>
  </si>
  <si>
    <t>Эстетический облик мест захоронения, как следствие уменьшение обращений граждан</t>
  </si>
  <si>
    <t>Улучшение эстетический облик памятных мест и мест захоронений на территории МО «Город Можга»</t>
  </si>
  <si>
    <t>Организация благоустройства и озеле-нения территории города</t>
  </si>
  <si>
    <t>Повышение эстетического облика городской среды как следствие уменьшение обращений граждан</t>
  </si>
  <si>
    <t>Формирование экологической культуры населения</t>
  </si>
  <si>
    <t>Благоустройство рекреационных зон (сады парки, скверы, зоны зеленых насаждений вдоль улиц, набережные лесопарки.</t>
  </si>
  <si>
    <t>Проведены санитарно-оздоровительные мероприятия (уборка опасных и сухостойных деревьев, подрезка деревьев и кустов)</t>
  </si>
  <si>
    <t>Уборка контейнерных площадок и прилегающих к ним территорий, уборка общественного туалета</t>
  </si>
  <si>
    <t>Улучшение эстетического облика города и санитарного состояния территорий</t>
  </si>
  <si>
    <t>Улучшение эстетического облика территории МО "Город Можга"</t>
  </si>
  <si>
    <t>Проведение месячников и субботников по санитарной очистке благоустройству и озеленению территории  города</t>
  </si>
  <si>
    <t>В ходе проведения мероприятий по санитарной очистке улучшен эстестический облик города</t>
  </si>
  <si>
    <t>Подготовка к купальному сезону, содер-жание территории городского пруда</t>
  </si>
  <si>
    <t>Подготовлен и проведен купальный сезон без несчастных случаев</t>
  </si>
  <si>
    <t>Отлов и содержание безнадзорных животных, находящихся на улицах и в иных общественных местах без сопровождающего лица</t>
  </si>
  <si>
    <t xml:space="preserve">Уменьшение количества безнадзорных животных на улицах г. Можги </t>
  </si>
  <si>
    <t>Уменьшение количества бекзнадзорных животных на территории МО "Город Можга"</t>
  </si>
  <si>
    <t>Контроль за соблюдением требований муниципальных правовых актов, приня-тых органами местного самоуправления муниципального образования «Город Можга» в сфере благоустройства</t>
  </si>
  <si>
    <t>Уменьшение нарушений муниципальных правовых актов, как следствие уменьшение обращений в Административную комиссию</t>
  </si>
  <si>
    <t>Обеспечение охраны окружающей среды</t>
  </si>
  <si>
    <t>Информирование и просвещение насе-ления в сфере экологического состояния территории района и благоустройства</t>
  </si>
  <si>
    <t>Изменение сознания граждан в сторону экологии и бережного обращения с окружающей природой и её недрами</t>
  </si>
  <si>
    <t>Подготовка статей для СМИ, работа с учащимися образовательных учреждений.</t>
  </si>
  <si>
    <t>Проектирование,  ремонт автомбильных дорог общего пользования и иных транспортных сооружений</t>
  </si>
  <si>
    <t>Министерство транспорта и дорожного хозяйства УР,  Управление по градостроительству и ЖКХ Администрации муниципального образования "Город Можга"</t>
  </si>
  <si>
    <t xml:space="preserve">Строительство и модернизация дорог будет способствовать развитию социальной и коммунальной инфраструктуры города </t>
  </si>
  <si>
    <t>Ямочный  ремонт автомобильных дорог местного значения  (проезжая часть, остановочные площадки, остановочные павильоны, заездные карманы и разво-ротные площадки к остановочным пун-ктам. Инженерные и искусственные сооружения, тротуары, пешеходные дорожки), нанесение дорожной разметки, установка и рекострукция светофорных объектов, установка и замена дорожных знаков, содержание технических средств организации дорожного движения, уста-новка ограждающих конструкций, обслу-живание сети уличного освещения</t>
  </si>
  <si>
    <t>МБУ "Управление заказчика"</t>
  </si>
  <si>
    <t>Повышение безопасности дорожного движения. Уменьшение количества ДТП с сопутствующими условиями. Уменьшение социальной напряженности населения города</t>
  </si>
  <si>
    <t>Осуществление муниципального кон-троля за обустройством автомобильных дорог общего пользования местного значения дорожными элементами (до-рожными знаками, дорожными огражде-ниями,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</si>
  <si>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Управление по градостроительству и ЖКХ Администрации муниципального образования "Город Можга"</t>
  </si>
  <si>
    <t>Осуществление муниципального контроля за обустройством автомобильных дорог общего пользования местного значения дорожными элементами (дорожными знаками, дорожными ограждениями,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</si>
  <si>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Осуществление муниципального регу-лирования в части создания и использо-вания парковок (парковочных мест) на территории муниципального образования "Город Можга". Разработка норматив-ного правового акта о создании парко-вок, осуществление контроля за соблю-дением установленных требований</t>
  </si>
  <si>
    <t>Организация  парковочных мест</t>
  </si>
  <si>
    <t>Принятие решений о временном ограни-чении или прекращении движения тран-спортных средств по автомобильным дорогам местного значения</t>
  </si>
  <si>
    <t xml:space="preserve">Будет снижена  эксплуатационная  нагрузка на автомобильные дороги местного значения до допустимых параметров, что позволит сохранить нормативное состояние  проезжей части автомобильных дорог и  продлить  срок эксплуатации </t>
  </si>
  <si>
    <t>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</t>
  </si>
  <si>
    <t>Планирование деятельности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хозяйства. Принятие правовых актов</t>
  </si>
  <si>
    <t>Формирование сети городских маршрутов регулярных перевозок автомобильным транспортом общего пользования: открытие городского маршрута № 10 "Кирпичный поселок - центр", открытие городского маршрута "Центр - общественное кладбище № 1" по "родительским дням"</t>
  </si>
  <si>
    <t>Отдел по жилищным вопросам и коммуналь-ной инфраструктуре Адми-нистрации МО "Город Можга"</t>
  </si>
  <si>
    <t>Формирование сети  городских маршрутов регулярных перевозок автомобильным транспортом общего пользования на территории муниципального образования "Город Можга"</t>
  </si>
  <si>
    <t>Внедрение инженерных и автоматизи-рованных систем, других технических средств</t>
  </si>
  <si>
    <t>Обеспечение безопасности дорожного движения</t>
  </si>
  <si>
    <t>Проведение комплексного обследования улично - дорожной сети к осенне - зимнему и весенне- летнему периодам</t>
  </si>
  <si>
    <t>Оценка соответствия технического состояния дорожных условий, по результатам которой устраняются выявленные недостатки</t>
  </si>
  <si>
    <t>Проведение открытого конкурса на право заключения договора на осуществление пассажирских перевозок автомобильным транспортом общего пользования на городских маршрутах регулярного сообщения муниципального образования "Город Можга"</t>
  </si>
  <si>
    <t>Создание условий для предоставления транспортных услуг населению и организация транспортного обслуживания населения в границах города Можги</t>
  </si>
  <si>
    <t>Согласование расписания движения автобусов по  городским маршрутам регулярного сообщения, контроль за соблюдением установленного расписа-ния движения автобусов по городским маршрутам, контроль за соблюдением установленного маршрута регулярных перевозок, выдача маршрутных карт</t>
  </si>
  <si>
    <t>Согласованные расписания движения автобусов по городским маршрутам регулярных перевозок автомобильным транспортом на территории муниципального образования "Город Можга"</t>
  </si>
  <si>
    <t>Реализация проектов развития общес-твенной инфраструктуры, основанной на местных инициативах</t>
  </si>
  <si>
    <t>Реализация проектов развития общественной инфраструктуры, основанной на местных инициативах</t>
  </si>
  <si>
    <t>Возмещение затрат перевозчикам, осуществляющим регулярные перевозки по муниципальным маршрутам регулярных перевозок по социальным проездным билетам гражданам и возмещение недополученных доходов, связанных с предоставлением бесплатного проезда детям - сиротам и детям, оставшимся без попечения родителей, а также лицам из числа детей — сирот и детей, оставшихся без попечения родителей</t>
  </si>
  <si>
    <t>Организация и проведение учебных занятий в школах, посвященных профилактике детского дорожно-транспортного травматизма</t>
  </si>
  <si>
    <t>Общеобразовательные организации, Управление Образования муниципального образования "Город Можга"</t>
  </si>
  <si>
    <t xml:space="preserve">Формирование законопослушного поведения участников дорожного движения </t>
  </si>
  <si>
    <t>Оформление уголков безопасности, учебных перекрестков</t>
  </si>
  <si>
    <t>Составление индивидуальных схем безопасного маршрута учащихся "Дом-школа-дом"</t>
  </si>
  <si>
    <t>Формирование законопослушного поведения детей как участников дорожного движения</t>
  </si>
  <si>
    <t>Организация на территории муниципаль-ного образования профилактического мероприятия "Внимание - дети"</t>
  </si>
  <si>
    <t xml:space="preserve">Общеобразовательные организации, Управление Образования муниципального образования "Город Можга", ОГИБДД ММО МВД России "Можгинский" </t>
  </si>
  <si>
    <t>Повышение безопасности дорожного движения. Уменьшение количества ДТП с участием детей</t>
  </si>
  <si>
    <t>Организация акций "Стань заметней на дороге, игр, конкурсов по профилактике детского дорожно-транспортного трав-матизма</t>
  </si>
  <si>
    <t>Формирование законопослушного поведения детей как участников дорожного движения. Уменьшение количества ДТП с участием детей</t>
  </si>
  <si>
    <t>Подпрограмма 8.1 «Территориальное развитие (градостроительство и землеустройство)»</t>
  </si>
  <si>
    <t>Капитальные вложения в объекты муниципальной собственности</t>
  </si>
  <si>
    <t xml:space="preserve">Мероприятия по проведению капитального ремонта объектов муниципальной собственности </t>
  </si>
  <si>
    <t>Мероприятия в области поддержки и развития коммунального хозяйства</t>
  </si>
  <si>
    <t>Комплексное развитие систем коммунальной инфраструктуры города Можги</t>
  </si>
  <si>
    <t>Строительство объекта "Очистные сооружения канализации с полной биологической очисткой сточных вод в г.Можге"</t>
  </si>
  <si>
    <t xml:space="preserve"> «Содержание и развитие  коммунальной инфраструктуры»        </t>
  </si>
  <si>
    <t>Ликвидация (снос) аварийных домов в ходе реализации программы переселения из аварийного жилья</t>
  </si>
  <si>
    <t>Осуществление мероприятий по государ-ственному жилищному надзору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</si>
  <si>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</si>
  <si>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Расходы на оказание муниципальной услуги "Капитальный ремонт жилищного фонда" (субсидии некоммерческим организациям)</t>
  </si>
  <si>
    <t>Осуществление мероприятий по обеспечению предоставления мер социальной поддержки по обеспечению жильем отдельных категорий граждан</t>
  </si>
  <si>
    <t>Благоустройство и охрана окружа-ющей среды города Можги</t>
  </si>
  <si>
    <t>Администра-ция МО «Город Можга»</t>
  </si>
  <si>
    <t>озеленение</t>
  </si>
  <si>
    <t>содержание мест захоронений</t>
  </si>
  <si>
    <t>прочие мероприя-тия по благоу-стройству (меся-чники и суббот-ники, несанкцио-нированные свал-ки, подготовка к купальному сезо-ну, и т.д.)</t>
  </si>
  <si>
    <t>Реализация про-ектов развития общественной ин-фраструктуры, основанной на местных иници-ативах</t>
  </si>
  <si>
    <t>Разработка про-ектно-сметной  документации на рекультивацию земельного учас-тка, нарушенного при складирова-нии, захоронении промышленных, бытовых и иных отходов.Рекуль-тивация полигона ТБО в двух кило-метрах в северо-восточном направлении от                 г. Можга</t>
  </si>
  <si>
    <t>Отлов и содержание безнадзорных животных</t>
  </si>
  <si>
    <t>Развитие сети автомобильных дорог Удмуртской Республики</t>
  </si>
  <si>
    <t>Субсидия из бюд-жета УР на реа-лизацию проекта развития общес-твенной инфра-структуры, осно-ванной на мест-ной инициативе ("Щебенение улицы Районная от дома № 9 до улицы Дружбы дом № 4")</t>
  </si>
  <si>
    <t>Ремонт и содержание автомобильных дорог общего пользования местного значения</t>
  </si>
  <si>
    <t>Повышение безопасности дорожного движения</t>
  </si>
  <si>
    <t>Расходы на оказание муниципальной услуги "Содержание средств регулирования дорожного движения"</t>
  </si>
  <si>
    <t>Прочие мероприятия по дорожному фонду</t>
  </si>
  <si>
    <t>Реализация проекта развития общественной инфраструктуры, основанного на местной инициативе за счет средств местного бюджета ("Щебенение улицы Районная от дома № 9 до улицы Дружбы дом № 4")</t>
  </si>
  <si>
    <t>Добровольные пожертвования физических лиц -населения (жителей) на реализацию проекта развития общественной инфраструктуры, основанной на местной инициативе ("Щебенение улицы Районная от дома № 9 до улицы Дружбы дом № 4")</t>
  </si>
  <si>
    <t>Добровольные пожертвования юридических лиц  (индивидуальных предпринимате-лей, крестьянских (фермерских) хозяйств) на реализацию проекта "Щебенение улицы Районная от дома № 9 до улицы Дружбы дом № 4")</t>
  </si>
  <si>
    <t>Федеральный проект "Дорожная сеть"</t>
  </si>
  <si>
    <t xml:space="preserve"> Подпрограмма 8.2 «Содержание и развитие  коммунальной инфраструктуры»       </t>
  </si>
  <si>
    <t xml:space="preserve">Подпрограмма 8.1 «Территориальное развитие (градостроительство и землеустройство)»     </t>
  </si>
  <si>
    <t xml:space="preserve"> Подпрограмма 8.3 «Содержание и развитие жилищного хозяйства"  </t>
  </si>
  <si>
    <t xml:space="preserve">Подпрограмма 8.4 «Благоустройство и охрана окружающей среды города Можги»         </t>
  </si>
  <si>
    <t xml:space="preserve">Подпрограмма 8.5 «Дорожное хозяйство и транспортное обслуживание на территоррии муниципального образования «Город Можга»                  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</si>
  <si>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</si>
  <si>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 xml:space="preserve">Подпрограмма 8.2 «Содержание и развитие  коммунальной инфраструктуры»       </t>
  </si>
  <si>
    <t>Подпрограмма 8.3 «Содержание и развитие жилищного хозяйства"</t>
  </si>
  <si>
    <t xml:space="preserve">Подпрограмма 8.4 «Благоустро-йство и охрана окружающей среды города Можги»     </t>
  </si>
  <si>
    <t xml:space="preserve"> Подпрограмма 8.5 «Дорожное хозяйство и транспортное обслуживание на территоррии муниципального образования «Город Можга»   </t>
  </si>
  <si>
    <t>благоустройство</t>
  </si>
  <si>
    <t>Дорожное хозяйство и транспортное обслуживание на территории муниципального образования "Город Можга"</t>
  </si>
  <si>
    <r>
      <t>В соответствии с постановлением Администрации муниципального образования «Город Можга» от 18.04.2014 года № 672 «Об утверждении порядка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разработки, реализации и оценки эффективности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муниципальных программ муниципального образования «Город Можга»</t>
    </r>
    <r>
      <rPr>
        <sz val="13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проведена оценка эффективности реализации муниципальной программы «Городское хозяйство» в муниципальном образовании «Город Можга» на 2015-2024 годы. </t>
    </r>
  </si>
  <si>
    <t>По результатам проведенной оценки значение эффективности реализации муниципальной программы «Городское хозяйство» в муниципальном образовании «Город Можга» на 2015-2024 годы» и муниципальных подпрограмм составляет:</t>
  </si>
  <si>
    <t>программа «Городское хозяйство» в муниципальном образовании «Город Можга» на 2015-2024 годы» - по результатам проведенной оценки значение эффективности реализации муниципальной программы составило 0,92, что означает высокий уровень эффективности реализации муниципальной программы;</t>
  </si>
  <si>
    <t>подпрограмма 8.1 «Территориальное развитие (градостроительство и землеустройство)» - по результатам проведенной оценки значение эффективности реализации муниципальной программы составило 1,00, что означает высокий уровень эффективности реализации муниципальной подпрограммы;</t>
  </si>
  <si>
    <t>подпрограмма 8.2 «Содержание и развитие коммунальной инфраструктуры» - по результатам проведенной оценки значение эффективности реализации муниципальной программы составило 1,00, что означает высокий уровень эффективности реализации муниципальной подпрограммы;</t>
  </si>
  <si>
    <t>подпрограмма 8.3 «Содержание и развитие жилищного хозяйства"- по результатам проведенной оценки значение эффективности реализации муниципальной программы составило 0,88, что означает удовлетворительный уровень эффективности реализации муниципальной подпрограммы;</t>
  </si>
  <si>
    <t>подпрограмма 8.4 «Благоустройство и охрана окружающей среды города Можги» - по результатам проведенной оценки значение эффективности реализации муниципальной программы составило 0,88, что означает удовлетворительный уровень эффективности реализации муниципальной подпрограммы;</t>
  </si>
  <si>
    <t>подпрограмма 8.5 «Дорожное хозяйство и транспортное обслуживание на территоррии муниципального образования «Город Можга» - по результатам проведенной оценки значение эффективности реализации муниципальной программы составило 0,82, что означает удовлетворительный уровень эффективности реализации муниципальной подпрограммы.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</si>
</sst>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1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1" fillId="0" borderId="0" xfId="0" applyFont="1" applyBorder="1" applyAlignment="1">
      <alignment vertical="center"/>
    </xf>
    <xf numFmtId="0" fontId="20" fillId="0" borderId="1" xfId="0" applyFont="1" applyBorder="1"/>
    <xf numFmtId="0" fontId="10" fillId="0" borderId="0" xfId="0" applyFont="1" applyAlignment="1">
      <alignment vertical="center"/>
    </xf>
    <xf numFmtId="0" fontId="18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0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0" fillId="0" borderId="8" xfId="0" applyBorder="1"/>
    <xf numFmtId="0" fontId="6" fillId="0" borderId="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0" fillId="0" borderId="6" xfId="0" applyBorder="1"/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10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11</xdr:row>
      <xdr:rowOff>133350</xdr:rowOff>
    </xdr:from>
    <xdr:ext cx="914400" cy="264560"/>
    <xdr:sp macro="" textlink="">
      <xdr:nvSpPr>
        <xdr:cNvPr id="3" name="TextBox 2"/>
        <xdr:cNvSpPr txBox="1"/>
      </xdr:nvSpPr>
      <xdr:spPr>
        <a:xfrm>
          <a:off x="4335780" y="273939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12</xdr:row>
      <xdr:rowOff>133350</xdr:rowOff>
    </xdr:from>
    <xdr:ext cx="914400" cy="264560"/>
    <xdr:sp macro="" textlink="">
      <xdr:nvSpPr>
        <xdr:cNvPr id="4" name="TextBox 3"/>
        <xdr:cNvSpPr txBox="1"/>
      </xdr:nvSpPr>
      <xdr:spPr>
        <a:xfrm>
          <a:off x="4335780" y="273939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13</xdr:row>
      <xdr:rowOff>133350</xdr:rowOff>
    </xdr:from>
    <xdr:ext cx="914400" cy="264560"/>
    <xdr:sp macro="" textlink="">
      <xdr:nvSpPr>
        <xdr:cNvPr id="5" name="TextBox 4"/>
        <xdr:cNvSpPr txBox="1"/>
      </xdr:nvSpPr>
      <xdr:spPr>
        <a:xfrm>
          <a:off x="4335780" y="27851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14</xdr:row>
      <xdr:rowOff>133350</xdr:rowOff>
    </xdr:from>
    <xdr:ext cx="914400" cy="264560"/>
    <xdr:sp macro="" textlink="">
      <xdr:nvSpPr>
        <xdr:cNvPr id="6" name="TextBox 5"/>
        <xdr:cNvSpPr txBox="1"/>
      </xdr:nvSpPr>
      <xdr:spPr>
        <a:xfrm>
          <a:off x="4335780" y="2708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14</xdr:row>
      <xdr:rowOff>133350</xdr:rowOff>
    </xdr:from>
    <xdr:ext cx="914400" cy="264560"/>
    <xdr:sp macro="" textlink="">
      <xdr:nvSpPr>
        <xdr:cNvPr id="7" name="TextBox 6"/>
        <xdr:cNvSpPr txBox="1"/>
      </xdr:nvSpPr>
      <xdr:spPr>
        <a:xfrm>
          <a:off x="4335780" y="7795683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678180</xdr:colOff>
      <xdr:row>11</xdr:row>
      <xdr:rowOff>133350</xdr:rowOff>
    </xdr:from>
    <xdr:ext cx="914400" cy="264560"/>
    <xdr:sp macro="" textlink="">
      <xdr:nvSpPr>
        <xdr:cNvPr id="8" name="TextBox 7"/>
        <xdr:cNvSpPr txBox="1"/>
      </xdr:nvSpPr>
      <xdr:spPr>
        <a:xfrm>
          <a:off x="4335780" y="7795683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7" workbookViewId="0">
      <selection activeCell="E11" sqref="E11:L11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3" t="s">
        <v>13</v>
      </c>
    </row>
    <row r="2" spans="1:13" ht="52.2" customHeight="1" x14ac:dyDescent="0.3">
      <c r="H2" s="4" t="s">
        <v>14</v>
      </c>
      <c r="I2" s="165" t="s">
        <v>14</v>
      </c>
      <c r="J2" s="165"/>
      <c r="K2" s="165"/>
      <c r="L2" s="165"/>
    </row>
    <row r="3" spans="1:13" ht="14.4" customHeight="1" x14ac:dyDescent="0.3"/>
    <row r="4" spans="1:13" ht="15.6" x14ac:dyDescent="0.3">
      <c r="A4" s="166" t="s">
        <v>15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</row>
    <row r="5" spans="1:13" ht="15.6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15.6" customHeight="1" x14ac:dyDescent="0.3">
      <c r="A6" s="170" t="s">
        <v>16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3" ht="15.6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3" ht="15.6" x14ac:dyDescent="0.3">
      <c r="A8" s="171" t="s">
        <v>17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</row>
    <row r="9" spans="1:13" ht="15.6" x14ac:dyDescent="0.3">
      <c r="A9" s="179" t="s">
        <v>130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3" ht="15.6" x14ac:dyDescent="0.3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3" ht="31.2" customHeight="1" x14ac:dyDescent="0.3">
      <c r="A11" s="5"/>
      <c r="B11" s="8" t="s">
        <v>18</v>
      </c>
      <c r="C11" s="8"/>
      <c r="D11" s="8"/>
      <c r="E11" s="180" t="s">
        <v>139</v>
      </c>
      <c r="F11" s="180"/>
      <c r="G11" s="180"/>
      <c r="H11" s="180"/>
      <c r="I11" s="180"/>
      <c r="J11" s="180"/>
      <c r="K11" s="180"/>
      <c r="L11" s="180"/>
    </row>
    <row r="12" spans="1:13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3" ht="85.2" customHeight="1" x14ac:dyDescent="0.3">
      <c r="A13" s="169" t="s">
        <v>0</v>
      </c>
      <c r="B13" s="169"/>
      <c r="C13" s="169" t="s">
        <v>1</v>
      </c>
      <c r="D13" s="169" t="s">
        <v>2</v>
      </c>
      <c r="E13" s="169" t="s">
        <v>3</v>
      </c>
      <c r="F13" s="167" t="s">
        <v>4</v>
      </c>
      <c r="G13" s="167"/>
      <c r="H13" s="167"/>
      <c r="I13" s="167" t="s">
        <v>5</v>
      </c>
      <c r="J13" s="167" t="s">
        <v>6</v>
      </c>
      <c r="K13" s="168" t="s">
        <v>7</v>
      </c>
      <c r="L13" s="167" t="s">
        <v>8</v>
      </c>
      <c r="M13" s="1"/>
    </row>
    <row r="14" spans="1:13" ht="46.2" customHeight="1" x14ac:dyDescent="0.3">
      <c r="A14" s="169"/>
      <c r="B14" s="169"/>
      <c r="C14" s="169"/>
      <c r="D14" s="169"/>
      <c r="E14" s="169"/>
      <c r="F14" s="167" t="s">
        <v>9</v>
      </c>
      <c r="G14" s="167" t="s">
        <v>10</v>
      </c>
      <c r="H14" s="167" t="s">
        <v>90</v>
      </c>
      <c r="I14" s="167"/>
      <c r="J14" s="167"/>
      <c r="K14" s="168"/>
      <c r="L14" s="167"/>
      <c r="M14" s="1"/>
    </row>
    <row r="15" spans="1:13" ht="19.2" customHeight="1" x14ac:dyDescent="0.3">
      <c r="A15" s="2" t="s">
        <v>11</v>
      </c>
      <c r="B15" s="2" t="s">
        <v>12</v>
      </c>
      <c r="C15" s="169"/>
      <c r="D15" s="169"/>
      <c r="E15" s="169"/>
      <c r="F15" s="167"/>
      <c r="G15" s="167"/>
      <c r="H15" s="167"/>
      <c r="I15" s="167"/>
      <c r="J15" s="167"/>
      <c r="K15" s="168"/>
      <c r="L15" s="167"/>
      <c r="M15" s="1"/>
    </row>
    <row r="16" spans="1:13" x14ac:dyDescent="0.3">
      <c r="A16" s="65"/>
      <c r="B16" s="65"/>
      <c r="C16" s="66"/>
      <c r="D16" s="181" t="s">
        <v>155</v>
      </c>
      <c r="E16" s="181"/>
      <c r="F16" s="181"/>
      <c r="G16" s="181"/>
      <c r="H16" s="181"/>
      <c r="I16" s="181"/>
      <c r="J16" s="181"/>
      <c r="K16" s="181"/>
      <c r="L16" s="181"/>
      <c r="M16" s="1"/>
    </row>
    <row r="17" spans="1:13" ht="34.200000000000003" customHeight="1" x14ac:dyDescent="0.3">
      <c r="A17" s="182" t="s">
        <v>140</v>
      </c>
      <c r="B17" s="176">
        <v>1</v>
      </c>
      <c r="C17" s="9">
        <v>1</v>
      </c>
      <c r="D17" s="57" t="s">
        <v>96</v>
      </c>
      <c r="E17" s="59" t="s">
        <v>97</v>
      </c>
      <c r="F17" s="45">
        <v>1</v>
      </c>
      <c r="G17" s="45">
        <v>1</v>
      </c>
      <c r="H17" s="45">
        <v>1</v>
      </c>
      <c r="I17" s="43">
        <v>0</v>
      </c>
      <c r="J17" s="44">
        <v>100</v>
      </c>
      <c r="K17" s="44">
        <v>1</v>
      </c>
      <c r="L17" s="48"/>
      <c r="M17" s="1"/>
    </row>
    <row r="18" spans="1:13" ht="31.8" customHeight="1" x14ac:dyDescent="0.3">
      <c r="A18" s="182"/>
      <c r="B18" s="177"/>
      <c r="C18" s="9">
        <v>2</v>
      </c>
      <c r="D18" s="57" t="s">
        <v>99</v>
      </c>
      <c r="E18" s="59" t="s">
        <v>100</v>
      </c>
      <c r="F18" s="45">
        <v>21.62</v>
      </c>
      <c r="G18" s="45">
        <v>21.62</v>
      </c>
      <c r="H18" s="45">
        <v>21.62</v>
      </c>
      <c r="I18" s="43">
        <v>0</v>
      </c>
      <c r="J18" s="44">
        <v>100</v>
      </c>
      <c r="K18" s="44">
        <v>1</v>
      </c>
      <c r="L18" s="48"/>
      <c r="M18" s="1"/>
    </row>
    <row r="19" spans="1:13" ht="45" customHeight="1" x14ac:dyDescent="0.3">
      <c r="A19" s="182"/>
      <c r="B19" s="177"/>
      <c r="C19" s="9">
        <v>3</v>
      </c>
      <c r="D19" s="57" t="s">
        <v>131</v>
      </c>
      <c r="E19" s="59" t="s">
        <v>100</v>
      </c>
      <c r="F19" s="43">
        <v>0.43</v>
      </c>
      <c r="G19" s="45">
        <v>0.43</v>
      </c>
      <c r="H19" s="43">
        <v>0.43</v>
      </c>
      <c r="I19" s="43">
        <v>0</v>
      </c>
      <c r="J19" s="44">
        <v>100</v>
      </c>
      <c r="K19" s="44">
        <v>1</v>
      </c>
      <c r="L19" s="48"/>
      <c r="M19" s="1"/>
    </row>
    <row r="20" spans="1:13" ht="91.2" customHeight="1" x14ac:dyDescent="0.3">
      <c r="A20" s="182"/>
      <c r="B20" s="177"/>
      <c r="C20" s="9">
        <v>4</v>
      </c>
      <c r="D20" s="57" t="s">
        <v>101</v>
      </c>
      <c r="E20" s="59" t="s">
        <v>100</v>
      </c>
      <c r="F20" s="43">
        <v>0</v>
      </c>
      <c r="G20" s="45">
        <v>0</v>
      </c>
      <c r="H20" s="43">
        <v>0</v>
      </c>
      <c r="I20" s="43">
        <v>0</v>
      </c>
      <c r="J20" s="44">
        <v>0</v>
      </c>
      <c r="K20" s="44">
        <v>0</v>
      </c>
      <c r="L20" s="48"/>
      <c r="M20" s="1"/>
    </row>
    <row r="21" spans="1:13" ht="108" customHeight="1" x14ac:dyDescent="0.3">
      <c r="A21" s="182"/>
      <c r="B21" s="177"/>
      <c r="C21" s="9">
        <v>5</v>
      </c>
      <c r="D21" s="57" t="s">
        <v>102</v>
      </c>
      <c r="E21" s="59" t="s">
        <v>100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  <c r="K21" s="44">
        <v>0</v>
      </c>
      <c r="L21" s="48"/>
      <c r="M21" s="1"/>
    </row>
    <row r="22" spans="1:13" ht="45" customHeight="1" x14ac:dyDescent="0.3">
      <c r="A22" s="182"/>
      <c r="B22" s="178"/>
      <c r="C22" s="9">
        <v>6</v>
      </c>
      <c r="D22" s="57" t="s">
        <v>132</v>
      </c>
      <c r="E22" s="59" t="s">
        <v>103</v>
      </c>
      <c r="F22" s="45">
        <v>0</v>
      </c>
      <c r="G22" s="45">
        <v>0</v>
      </c>
      <c r="H22" s="45">
        <v>0</v>
      </c>
      <c r="I22" s="43">
        <v>0</v>
      </c>
      <c r="J22" s="44">
        <v>0</v>
      </c>
      <c r="K22" s="44">
        <v>0</v>
      </c>
      <c r="L22" s="49"/>
      <c r="M22" s="1"/>
    </row>
    <row r="23" spans="1:13" ht="14.4" customHeight="1" x14ac:dyDescent="0.3">
      <c r="A23" s="85"/>
      <c r="B23" s="14"/>
      <c r="C23" s="9"/>
      <c r="D23" s="172" t="s">
        <v>154</v>
      </c>
      <c r="E23" s="172"/>
      <c r="F23" s="172"/>
      <c r="G23" s="172"/>
      <c r="H23" s="172"/>
      <c r="I23" s="172"/>
      <c r="J23" s="172"/>
      <c r="K23" s="172"/>
      <c r="L23" s="172"/>
    </row>
    <row r="24" spans="1:13" ht="34.799999999999997" customHeight="1" x14ac:dyDescent="0.3">
      <c r="A24" s="173" t="s">
        <v>140</v>
      </c>
      <c r="B24" s="176">
        <v>2</v>
      </c>
      <c r="C24" s="25">
        <v>1</v>
      </c>
      <c r="D24" s="48" t="s">
        <v>141</v>
      </c>
      <c r="E24" s="86" t="s">
        <v>142</v>
      </c>
      <c r="F24" s="45">
        <v>75</v>
      </c>
      <c r="G24" s="45">
        <v>75</v>
      </c>
      <c r="H24" s="45">
        <v>75</v>
      </c>
      <c r="I24" s="43">
        <f t="shared" ref="I24:I32" si="0">H24-G24</f>
        <v>0</v>
      </c>
      <c r="J24" s="44">
        <f t="shared" ref="J24:J32" si="1">H24/G24*100</f>
        <v>100</v>
      </c>
      <c r="K24" s="44">
        <f>H24/G24</f>
        <v>1</v>
      </c>
      <c r="L24" s="49" t="s">
        <v>143</v>
      </c>
    </row>
    <row r="25" spans="1:13" ht="28.8" customHeight="1" x14ac:dyDescent="0.3">
      <c r="A25" s="174"/>
      <c r="B25" s="177"/>
      <c r="C25" s="25">
        <v>2</v>
      </c>
      <c r="D25" s="87" t="s">
        <v>144</v>
      </c>
      <c r="E25" s="86" t="s">
        <v>145</v>
      </c>
      <c r="F25" s="88">
        <v>44</v>
      </c>
      <c r="G25" s="88">
        <v>45</v>
      </c>
      <c r="H25" s="88">
        <v>45</v>
      </c>
      <c r="I25" s="43">
        <f t="shared" si="0"/>
        <v>0</v>
      </c>
      <c r="J25" s="44">
        <f t="shared" si="1"/>
        <v>100</v>
      </c>
      <c r="K25" s="44">
        <f t="shared" ref="K25:K32" si="2">H25/G25</f>
        <v>1</v>
      </c>
      <c r="L25" s="49" t="s">
        <v>143</v>
      </c>
    </row>
    <row r="26" spans="1:13" ht="33.6" customHeight="1" x14ac:dyDescent="0.3">
      <c r="A26" s="174"/>
      <c r="B26" s="177"/>
      <c r="C26" s="25">
        <v>3</v>
      </c>
      <c r="D26" s="89" t="s">
        <v>146</v>
      </c>
      <c r="E26" s="86" t="s">
        <v>142</v>
      </c>
      <c r="F26" s="43">
        <v>81</v>
      </c>
      <c r="G26" s="45">
        <v>80</v>
      </c>
      <c r="H26" s="43">
        <v>80</v>
      </c>
      <c r="I26" s="43">
        <f t="shared" si="0"/>
        <v>0</v>
      </c>
      <c r="J26" s="44">
        <f t="shared" si="1"/>
        <v>100</v>
      </c>
      <c r="K26" s="44">
        <f t="shared" si="2"/>
        <v>1</v>
      </c>
      <c r="L26" s="49" t="s">
        <v>143</v>
      </c>
    </row>
    <row r="27" spans="1:13" ht="36" customHeight="1" x14ac:dyDescent="0.3">
      <c r="A27" s="174"/>
      <c r="B27" s="177"/>
      <c r="C27" s="25">
        <v>4</v>
      </c>
      <c r="D27" s="48" t="s">
        <v>147</v>
      </c>
      <c r="E27" s="86" t="s">
        <v>145</v>
      </c>
      <c r="F27" s="90">
        <v>100</v>
      </c>
      <c r="G27" s="88">
        <v>99</v>
      </c>
      <c r="H27" s="90">
        <v>99</v>
      </c>
      <c r="I27" s="43">
        <f t="shared" si="0"/>
        <v>0</v>
      </c>
      <c r="J27" s="44">
        <f t="shared" si="1"/>
        <v>100</v>
      </c>
      <c r="K27" s="44">
        <f t="shared" si="2"/>
        <v>1</v>
      </c>
      <c r="L27" s="49" t="s">
        <v>143</v>
      </c>
    </row>
    <row r="28" spans="1:13" ht="55.8" customHeight="1" x14ac:dyDescent="0.3">
      <c r="A28" s="174"/>
      <c r="B28" s="177"/>
      <c r="C28" s="25">
        <v>5</v>
      </c>
      <c r="D28" s="48" t="s">
        <v>148</v>
      </c>
      <c r="E28" s="86" t="s">
        <v>142</v>
      </c>
      <c r="F28" s="43">
        <v>2</v>
      </c>
      <c r="G28" s="43">
        <v>1.5</v>
      </c>
      <c r="H28" s="43">
        <v>1.5</v>
      </c>
      <c r="I28" s="43">
        <f t="shared" si="0"/>
        <v>0</v>
      </c>
      <c r="J28" s="44">
        <f t="shared" si="1"/>
        <v>100</v>
      </c>
      <c r="K28" s="44">
        <f t="shared" si="2"/>
        <v>1</v>
      </c>
      <c r="L28" s="49" t="s">
        <v>143</v>
      </c>
    </row>
    <row r="29" spans="1:13" ht="29.4" customHeight="1" x14ac:dyDescent="0.3">
      <c r="A29" s="174"/>
      <c r="B29" s="177"/>
      <c r="C29" s="91">
        <v>6</v>
      </c>
      <c r="D29" s="92" t="s">
        <v>149</v>
      </c>
      <c r="E29" s="93" t="s">
        <v>142</v>
      </c>
      <c r="F29" s="94">
        <v>68</v>
      </c>
      <c r="G29" s="94">
        <v>68</v>
      </c>
      <c r="H29" s="45">
        <v>68</v>
      </c>
      <c r="I29" s="43">
        <f t="shared" si="0"/>
        <v>0</v>
      </c>
      <c r="J29" s="44">
        <f t="shared" si="1"/>
        <v>100</v>
      </c>
      <c r="K29" s="44">
        <f t="shared" si="2"/>
        <v>1</v>
      </c>
      <c r="L29" s="49" t="s">
        <v>143</v>
      </c>
    </row>
    <row r="30" spans="1:13" ht="39" customHeight="1" x14ac:dyDescent="0.3">
      <c r="A30" s="174"/>
      <c r="B30" s="177"/>
      <c r="C30" s="25">
        <v>7</v>
      </c>
      <c r="D30" s="95" t="s">
        <v>150</v>
      </c>
      <c r="E30" s="86" t="s">
        <v>145</v>
      </c>
      <c r="F30" s="88">
        <v>586</v>
      </c>
      <c r="G30" s="88">
        <v>605</v>
      </c>
      <c r="H30" s="88">
        <v>605</v>
      </c>
      <c r="I30" s="43">
        <f t="shared" si="0"/>
        <v>0</v>
      </c>
      <c r="J30" s="44">
        <f t="shared" si="1"/>
        <v>100</v>
      </c>
      <c r="K30" s="44">
        <f t="shared" si="2"/>
        <v>1</v>
      </c>
      <c r="L30" s="49" t="s">
        <v>143</v>
      </c>
    </row>
    <row r="31" spans="1:13" ht="32.4" customHeight="1" x14ac:dyDescent="0.3">
      <c r="A31" s="174"/>
      <c r="B31" s="177"/>
      <c r="C31" s="25">
        <v>8</v>
      </c>
      <c r="D31" s="89" t="s">
        <v>151</v>
      </c>
      <c r="E31" s="93" t="s">
        <v>142</v>
      </c>
      <c r="F31" s="45">
        <v>100</v>
      </c>
      <c r="G31" s="45">
        <v>100</v>
      </c>
      <c r="H31" s="45">
        <v>100</v>
      </c>
      <c r="I31" s="43">
        <f t="shared" si="0"/>
        <v>0</v>
      </c>
      <c r="J31" s="44">
        <f t="shared" si="1"/>
        <v>100</v>
      </c>
      <c r="K31" s="44">
        <f t="shared" si="2"/>
        <v>1</v>
      </c>
      <c r="L31" s="49" t="s">
        <v>143</v>
      </c>
    </row>
    <row r="32" spans="1:13" ht="161.4" customHeight="1" x14ac:dyDescent="0.3">
      <c r="A32" s="175"/>
      <c r="B32" s="178"/>
      <c r="C32" s="25">
        <v>9</v>
      </c>
      <c r="D32" s="89" t="s">
        <v>152</v>
      </c>
      <c r="E32" s="86" t="s">
        <v>142</v>
      </c>
      <c r="F32" s="45">
        <v>90</v>
      </c>
      <c r="G32" s="45">
        <v>90</v>
      </c>
      <c r="H32" s="45">
        <v>90</v>
      </c>
      <c r="I32" s="43">
        <f t="shared" si="0"/>
        <v>0</v>
      </c>
      <c r="J32" s="44">
        <f t="shared" si="1"/>
        <v>100</v>
      </c>
      <c r="K32" s="44">
        <f t="shared" si="2"/>
        <v>1</v>
      </c>
      <c r="L32" s="49" t="s">
        <v>143</v>
      </c>
    </row>
    <row r="33" spans="1:12" ht="18" customHeight="1" x14ac:dyDescent="0.3">
      <c r="A33" s="96"/>
      <c r="B33" s="96"/>
      <c r="C33" s="9"/>
      <c r="D33" s="172" t="s">
        <v>153</v>
      </c>
      <c r="E33" s="172"/>
      <c r="F33" s="172"/>
      <c r="G33" s="172"/>
      <c r="H33" s="172"/>
      <c r="I33" s="172"/>
      <c r="J33" s="172"/>
      <c r="K33" s="172"/>
      <c r="L33" s="172"/>
    </row>
    <row r="34" spans="1:12" ht="79.2" customHeight="1" x14ac:dyDescent="0.3">
      <c r="A34" s="182" t="s">
        <v>140</v>
      </c>
      <c r="B34" s="183">
        <v>3</v>
      </c>
      <c r="C34" s="25">
        <v>1</v>
      </c>
      <c r="D34" s="48" t="s">
        <v>156</v>
      </c>
      <c r="E34" s="86" t="s">
        <v>142</v>
      </c>
      <c r="F34" s="45">
        <v>100</v>
      </c>
      <c r="G34" s="45">
        <v>100</v>
      </c>
      <c r="H34" s="45">
        <v>100</v>
      </c>
      <c r="I34" s="43">
        <f t="shared" ref="I34:I37" si="3">H34-G34</f>
        <v>0</v>
      </c>
      <c r="J34" s="44">
        <f t="shared" ref="J34:J35" si="4">H34/G34*100</f>
        <v>100</v>
      </c>
      <c r="K34" s="44">
        <f>H34/G34</f>
        <v>1</v>
      </c>
      <c r="L34" s="49" t="s">
        <v>143</v>
      </c>
    </row>
    <row r="35" spans="1:12" ht="40.200000000000003" customHeight="1" x14ac:dyDescent="0.3">
      <c r="A35" s="182"/>
      <c r="B35" s="183"/>
      <c r="C35" s="25">
        <v>2</v>
      </c>
      <c r="D35" s="97" t="s">
        <v>157</v>
      </c>
      <c r="E35" s="86" t="s">
        <v>145</v>
      </c>
      <c r="F35" s="88">
        <v>13</v>
      </c>
      <c r="G35" s="88">
        <v>6</v>
      </c>
      <c r="H35" s="88">
        <v>3</v>
      </c>
      <c r="I35" s="43">
        <f t="shared" si="3"/>
        <v>-3</v>
      </c>
      <c r="J35" s="44">
        <f t="shared" si="4"/>
        <v>50</v>
      </c>
      <c r="K35" s="44">
        <f t="shared" ref="K35" si="5">H35/G35</f>
        <v>0.5</v>
      </c>
      <c r="L35" s="49" t="s">
        <v>158</v>
      </c>
    </row>
    <row r="36" spans="1:12" ht="34.799999999999997" customHeight="1" x14ac:dyDescent="0.3">
      <c r="A36" s="182"/>
      <c r="B36" s="183"/>
      <c r="C36" s="25">
        <v>3</v>
      </c>
      <c r="D36" s="89" t="s">
        <v>159</v>
      </c>
      <c r="E36" s="86" t="s">
        <v>145</v>
      </c>
      <c r="F36" s="43">
        <v>0</v>
      </c>
      <c r="G36" s="45">
        <v>0</v>
      </c>
      <c r="H36" s="43">
        <v>0</v>
      </c>
      <c r="I36" s="43">
        <f t="shared" si="3"/>
        <v>0</v>
      </c>
      <c r="J36" s="44">
        <v>100</v>
      </c>
      <c r="K36" s="44">
        <v>1</v>
      </c>
      <c r="L36" s="49" t="s">
        <v>143</v>
      </c>
    </row>
    <row r="37" spans="1:12" ht="42" customHeight="1" x14ac:dyDescent="0.3">
      <c r="A37" s="182"/>
      <c r="B37" s="183"/>
      <c r="C37" s="25">
        <v>4</v>
      </c>
      <c r="D37" s="48" t="s">
        <v>160</v>
      </c>
      <c r="E37" s="86" t="s">
        <v>161</v>
      </c>
      <c r="F37" s="43">
        <v>0</v>
      </c>
      <c r="G37" s="45">
        <v>0</v>
      </c>
      <c r="H37" s="43">
        <v>0</v>
      </c>
      <c r="I37" s="43">
        <f t="shared" si="3"/>
        <v>0</v>
      </c>
      <c r="J37" s="44">
        <v>100</v>
      </c>
      <c r="K37" s="44">
        <v>1</v>
      </c>
      <c r="L37" s="49" t="s">
        <v>143</v>
      </c>
    </row>
    <row r="38" spans="1:12" ht="23.4" customHeight="1" x14ac:dyDescent="0.3">
      <c r="A38" s="85"/>
      <c r="B38" s="14"/>
      <c r="C38" s="14"/>
      <c r="D38" s="172" t="s">
        <v>170</v>
      </c>
      <c r="E38" s="172"/>
      <c r="F38" s="172"/>
      <c r="G38" s="172"/>
      <c r="H38" s="172"/>
      <c r="I38" s="172"/>
      <c r="J38" s="172"/>
      <c r="K38" s="172"/>
      <c r="L38" s="172"/>
    </row>
    <row r="39" spans="1:12" ht="31.8" customHeight="1" x14ac:dyDescent="0.3">
      <c r="A39" s="182" t="s">
        <v>140</v>
      </c>
      <c r="B39" s="183">
        <v>4</v>
      </c>
      <c r="C39" s="25">
        <v>1</v>
      </c>
      <c r="D39" s="48" t="s">
        <v>162</v>
      </c>
      <c r="E39" s="98" t="s">
        <v>163</v>
      </c>
      <c r="F39" s="45">
        <v>1000</v>
      </c>
      <c r="G39" s="45">
        <v>1000</v>
      </c>
      <c r="H39" s="45">
        <v>1000</v>
      </c>
      <c r="I39" s="43">
        <f t="shared" ref="I39:I44" si="6">H39-G39</f>
        <v>0</v>
      </c>
      <c r="J39" s="44">
        <f t="shared" ref="J39:J43" si="7">H39/G39*100</f>
        <v>100</v>
      </c>
      <c r="K39" s="44">
        <v>1</v>
      </c>
      <c r="L39" s="49"/>
    </row>
    <row r="40" spans="1:12" ht="41.4" customHeight="1" x14ac:dyDescent="0.3">
      <c r="A40" s="182"/>
      <c r="B40" s="183"/>
      <c r="C40" s="25">
        <v>2</v>
      </c>
      <c r="D40" s="99" t="s">
        <v>164</v>
      </c>
      <c r="E40" s="86" t="s">
        <v>142</v>
      </c>
      <c r="F40" s="88">
        <v>84</v>
      </c>
      <c r="G40" s="88">
        <v>75</v>
      </c>
      <c r="H40" s="45">
        <v>81.13</v>
      </c>
      <c r="I40" s="43">
        <f t="shared" si="6"/>
        <v>6.1299999999999955</v>
      </c>
      <c r="J40" s="44">
        <f t="shared" si="7"/>
        <v>108.17333333333332</v>
      </c>
      <c r="K40" s="44">
        <v>1</v>
      </c>
      <c r="L40" s="48"/>
    </row>
    <row r="41" spans="1:12" ht="40.200000000000003" customHeight="1" x14ac:dyDescent="0.3">
      <c r="A41" s="182"/>
      <c r="B41" s="183"/>
      <c r="C41" s="25">
        <v>3</v>
      </c>
      <c r="D41" s="89" t="s">
        <v>165</v>
      </c>
      <c r="E41" s="86" t="s">
        <v>142</v>
      </c>
      <c r="F41" s="43">
        <v>100</v>
      </c>
      <c r="G41" s="45">
        <v>100</v>
      </c>
      <c r="H41" s="45">
        <v>100</v>
      </c>
      <c r="I41" s="43">
        <f t="shared" si="6"/>
        <v>0</v>
      </c>
      <c r="J41" s="44">
        <f t="shared" si="7"/>
        <v>100</v>
      </c>
      <c r="K41" s="44">
        <f>H41/G41</f>
        <v>1</v>
      </c>
      <c r="L41" s="49"/>
    </row>
    <row r="42" spans="1:12" ht="47.4" customHeight="1" x14ac:dyDescent="0.3">
      <c r="A42" s="182"/>
      <c r="B42" s="183"/>
      <c r="C42" s="25">
        <v>4</v>
      </c>
      <c r="D42" s="89" t="s">
        <v>166</v>
      </c>
      <c r="E42" s="86" t="s">
        <v>142</v>
      </c>
      <c r="F42" s="43">
        <v>100</v>
      </c>
      <c r="G42" s="45">
        <v>100</v>
      </c>
      <c r="H42" s="45">
        <v>100</v>
      </c>
      <c r="I42" s="43">
        <f t="shared" si="6"/>
        <v>0</v>
      </c>
      <c r="J42" s="44">
        <f t="shared" si="7"/>
        <v>100</v>
      </c>
      <c r="K42" s="44">
        <f>H42/G42</f>
        <v>1</v>
      </c>
      <c r="L42" s="49"/>
    </row>
    <row r="43" spans="1:12" ht="29.4" customHeight="1" x14ac:dyDescent="0.3">
      <c r="A43" s="182"/>
      <c r="B43" s="183"/>
      <c r="C43" s="25">
        <v>5</v>
      </c>
      <c r="D43" s="89" t="s">
        <v>167</v>
      </c>
      <c r="E43" s="86" t="s">
        <v>168</v>
      </c>
      <c r="F43" s="43">
        <v>173</v>
      </c>
      <c r="G43" s="45">
        <v>200</v>
      </c>
      <c r="H43" s="43">
        <v>200</v>
      </c>
      <c r="I43" s="43">
        <f t="shared" si="6"/>
        <v>0</v>
      </c>
      <c r="J43" s="44">
        <f t="shared" si="7"/>
        <v>100</v>
      </c>
      <c r="K43" s="44">
        <f>H43/G43</f>
        <v>1</v>
      </c>
      <c r="L43" s="49"/>
    </row>
    <row r="44" spans="1:12" ht="43.8" customHeight="1" x14ac:dyDescent="0.3">
      <c r="A44" s="182"/>
      <c r="B44" s="183"/>
      <c r="C44" s="25">
        <v>6</v>
      </c>
      <c r="D44" s="48" t="s">
        <v>169</v>
      </c>
      <c r="E44" s="86" t="s">
        <v>168</v>
      </c>
      <c r="F44" s="43">
        <v>13</v>
      </c>
      <c r="G44" s="45">
        <v>36</v>
      </c>
      <c r="H44" s="43">
        <v>16</v>
      </c>
      <c r="I44" s="43">
        <f t="shared" si="6"/>
        <v>-20</v>
      </c>
      <c r="J44" s="44">
        <v>100</v>
      </c>
      <c r="K44" s="44">
        <f>H44/G44</f>
        <v>0.44444444444444442</v>
      </c>
      <c r="L44" s="49"/>
    </row>
    <row r="45" spans="1:12" ht="23.4" customHeight="1" x14ac:dyDescent="0.3">
      <c r="A45" s="85"/>
      <c r="B45" s="14"/>
      <c r="C45" s="14"/>
      <c r="D45" s="172" t="s">
        <v>171</v>
      </c>
      <c r="E45" s="172"/>
      <c r="F45" s="172"/>
      <c r="G45" s="172"/>
      <c r="H45" s="172"/>
      <c r="I45" s="172"/>
      <c r="J45" s="172"/>
      <c r="K45" s="172"/>
      <c r="L45" s="172"/>
    </row>
    <row r="46" spans="1:12" ht="69.599999999999994" customHeight="1" x14ac:dyDescent="0.3">
      <c r="A46" s="182" t="s">
        <v>140</v>
      </c>
      <c r="B46" s="183">
        <v>5</v>
      </c>
      <c r="C46" s="25">
        <v>1</v>
      </c>
      <c r="D46" s="48" t="s">
        <v>172</v>
      </c>
      <c r="E46" s="86" t="s">
        <v>142</v>
      </c>
      <c r="F46" s="45">
        <v>60</v>
      </c>
      <c r="G46" s="45">
        <v>61</v>
      </c>
      <c r="H46" s="45">
        <v>57.7</v>
      </c>
      <c r="I46" s="43">
        <f t="shared" ref="I46:I51" si="8">H46-G46</f>
        <v>-3.2999999999999972</v>
      </c>
      <c r="J46" s="44">
        <f t="shared" ref="J46:J51" si="9">H46/G46*100</f>
        <v>94.590163934426229</v>
      </c>
      <c r="K46" s="44">
        <f>H46/G46</f>
        <v>0.9459016393442623</v>
      </c>
      <c r="L46" s="49"/>
    </row>
    <row r="47" spans="1:12" ht="24" x14ac:dyDescent="0.3">
      <c r="A47" s="182"/>
      <c r="B47" s="183"/>
      <c r="C47" s="25">
        <v>2</v>
      </c>
      <c r="D47" s="99" t="s">
        <v>173</v>
      </c>
      <c r="E47" s="86" t="s">
        <v>174</v>
      </c>
      <c r="F47" s="45">
        <v>1.8</v>
      </c>
      <c r="G47" s="45">
        <v>1</v>
      </c>
      <c r="H47" s="45">
        <v>0</v>
      </c>
      <c r="I47" s="43">
        <f t="shared" si="8"/>
        <v>-1</v>
      </c>
      <c r="J47" s="44">
        <f t="shared" si="9"/>
        <v>0</v>
      </c>
      <c r="K47" s="44">
        <f t="shared" ref="K47" si="10">H47/G47</f>
        <v>0</v>
      </c>
      <c r="L47" s="48"/>
    </row>
    <row r="48" spans="1:12" ht="28.2" customHeight="1" x14ac:dyDescent="0.3">
      <c r="A48" s="182"/>
      <c r="B48" s="183"/>
      <c r="C48" s="25">
        <v>3</v>
      </c>
      <c r="D48" s="89" t="s">
        <v>175</v>
      </c>
      <c r="E48" s="86" t="s">
        <v>174</v>
      </c>
      <c r="F48" s="43">
        <v>5</v>
      </c>
      <c r="G48" s="45">
        <v>5.6</v>
      </c>
      <c r="H48" s="43">
        <v>7</v>
      </c>
      <c r="I48" s="43">
        <f t="shared" si="8"/>
        <v>1.4000000000000004</v>
      </c>
      <c r="J48" s="44">
        <f t="shared" si="9"/>
        <v>125</v>
      </c>
      <c r="K48" s="44">
        <v>1</v>
      </c>
      <c r="L48" s="49"/>
    </row>
    <row r="49" spans="1:12" ht="24" x14ac:dyDescent="0.3">
      <c r="A49" s="182"/>
      <c r="B49" s="183"/>
      <c r="C49" s="25">
        <v>4</v>
      </c>
      <c r="D49" s="89" t="s">
        <v>176</v>
      </c>
      <c r="E49" s="86" t="s">
        <v>177</v>
      </c>
      <c r="F49" s="43">
        <v>3596.1</v>
      </c>
      <c r="G49" s="45">
        <v>1335.6</v>
      </c>
      <c r="H49" s="43">
        <v>1335.6</v>
      </c>
      <c r="I49" s="43">
        <f t="shared" si="8"/>
        <v>0</v>
      </c>
      <c r="J49" s="44">
        <f t="shared" si="9"/>
        <v>100</v>
      </c>
      <c r="K49" s="44">
        <v>1</v>
      </c>
      <c r="L49" s="49"/>
    </row>
    <row r="50" spans="1:12" ht="28.2" customHeight="1" x14ac:dyDescent="0.3">
      <c r="A50" s="182"/>
      <c r="B50" s="183"/>
      <c r="C50" s="25">
        <v>5</v>
      </c>
      <c r="D50" s="89" t="s">
        <v>178</v>
      </c>
      <c r="E50" s="86" t="s">
        <v>145</v>
      </c>
      <c r="F50" s="90">
        <v>810</v>
      </c>
      <c r="G50" s="88">
        <v>334</v>
      </c>
      <c r="H50" s="90">
        <v>357</v>
      </c>
      <c r="I50" s="43">
        <f t="shared" si="8"/>
        <v>23</v>
      </c>
      <c r="J50" s="44">
        <f t="shared" si="9"/>
        <v>106.88622754491017</v>
      </c>
      <c r="K50" s="44">
        <v>1</v>
      </c>
      <c r="L50" s="49"/>
    </row>
    <row r="51" spans="1:12" ht="28.2" customHeight="1" x14ac:dyDescent="0.3">
      <c r="A51" s="182"/>
      <c r="B51" s="183"/>
      <c r="C51" s="25">
        <v>6</v>
      </c>
      <c r="D51" s="48" t="s">
        <v>179</v>
      </c>
      <c r="E51" s="86" t="s">
        <v>161</v>
      </c>
      <c r="F51" s="90">
        <v>16</v>
      </c>
      <c r="G51" s="88">
        <v>15</v>
      </c>
      <c r="H51" s="90">
        <v>55</v>
      </c>
      <c r="I51" s="43">
        <f t="shared" si="8"/>
        <v>40</v>
      </c>
      <c r="J51" s="44">
        <f t="shared" si="9"/>
        <v>366.66666666666663</v>
      </c>
      <c r="K51" s="44">
        <v>1</v>
      </c>
      <c r="L51" s="49"/>
    </row>
  </sheetData>
  <mergeCells count="33">
    <mergeCell ref="D45:L45"/>
    <mergeCell ref="A46:A51"/>
    <mergeCell ref="B46:B51"/>
    <mergeCell ref="A34:A37"/>
    <mergeCell ref="B34:B37"/>
    <mergeCell ref="D38:L38"/>
    <mergeCell ref="A39:A44"/>
    <mergeCell ref="B39:B44"/>
    <mergeCell ref="D23:L23"/>
    <mergeCell ref="A24:A32"/>
    <mergeCell ref="B24:B32"/>
    <mergeCell ref="D33:L33"/>
    <mergeCell ref="A9:L9"/>
    <mergeCell ref="E11:L11"/>
    <mergeCell ref="D16:L16"/>
    <mergeCell ref="A17:A22"/>
    <mergeCell ref="B17:B22"/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  <mergeCell ref="A8:L8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selection activeCell="A10" sqref="A10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1" ht="15.6" x14ac:dyDescent="0.3">
      <c r="A1" s="187" t="s">
        <v>29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11" ht="15.6" x14ac:dyDescent="0.3">
      <c r="C3" s="171" t="s">
        <v>30</v>
      </c>
      <c r="D3" s="171"/>
      <c r="E3" s="171"/>
      <c r="F3" s="171"/>
      <c r="G3" s="171"/>
      <c r="H3" s="171"/>
      <c r="I3" s="171"/>
      <c r="J3" s="171"/>
      <c r="K3" s="171"/>
    </row>
    <row r="4" spans="1:11" ht="15.6" x14ac:dyDescent="0.3">
      <c r="C4" s="179" t="s">
        <v>128</v>
      </c>
      <c r="D4" s="179"/>
      <c r="E4" s="179"/>
      <c r="F4" s="179"/>
      <c r="G4" s="179"/>
      <c r="H4" s="179"/>
      <c r="I4" s="179"/>
      <c r="J4" s="179"/>
      <c r="K4" s="179"/>
    </row>
    <row r="5" spans="1:11" ht="15.6" x14ac:dyDescent="0.3">
      <c r="C5" s="7"/>
      <c r="D5" s="7"/>
      <c r="E5" s="7"/>
      <c r="F5" s="7"/>
      <c r="G5" s="7"/>
      <c r="H5" s="7"/>
      <c r="I5" s="7"/>
      <c r="J5" s="7"/>
      <c r="K5" s="7"/>
    </row>
    <row r="6" spans="1:11" ht="22.2" customHeight="1" x14ac:dyDescent="0.3">
      <c r="C6" s="8" t="s">
        <v>18</v>
      </c>
      <c r="D6" s="8"/>
      <c r="E6" s="8"/>
      <c r="F6" s="180" t="str">
        <f>'Форма 1'!$E$11</f>
        <v>«Городское хозяйство» в муниципальном образовании «Город Можга» на 2015-2024 годы»</v>
      </c>
      <c r="G6" s="180"/>
      <c r="H6" s="180"/>
      <c r="I6" s="180"/>
      <c r="J6" s="180"/>
      <c r="K6" s="180"/>
    </row>
    <row r="8" spans="1:11" ht="93" customHeight="1" x14ac:dyDescent="0.3">
      <c r="A8" s="188" t="s">
        <v>19</v>
      </c>
      <c r="B8" s="188"/>
      <c r="C8" s="188"/>
      <c r="D8" s="188"/>
      <c r="E8" s="188" t="s">
        <v>20</v>
      </c>
      <c r="F8" s="188" t="s">
        <v>21</v>
      </c>
      <c r="G8" s="188" t="s">
        <v>22</v>
      </c>
      <c r="H8" s="188" t="s">
        <v>23</v>
      </c>
      <c r="I8" s="188" t="s">
        <v>24</v>
      </c>
      <c r="J8" s="188" t="s">
        <v>25</v>
      </c>
      <c r="K8" s="188" t="s">
        <v>26</v>
      </c>
    </row>
    <row r="9" spans="1:11" x14ac:dyDescent="0.3">
      <c r="A9" s="12" t="s">
        <v>11</v>
      </c>
      <c r="B9" s="12" t="s">
        <v>12</v>
      </c>
      <c r="C9" s="12" t="s">
        <v>27</v>
      </c>
      <c r="D9" s="12" t="s">
        <v>28</v>
      </c>
      <c r="E9" s="188"/>
      <c r="F9" s="188"/>
      <c r="G9" s="188"/>
      <c r="H9" s="188"/>
      <c r="I9" s="188"/>
      <c r="J9" s="188"/>
      <c r="K9" s="188"/>
    </row>
    <row r="10" spans="1:11" ht="19.2" customHeight="1" x14ac:dyDescent="0.3">
      <c r="A10" s="19"/>
      <c r="B10" s="21"/>
      <c r="C10" s="22"/>
      <c r="D10" s="20"/>
      <c r="E10" s="172" t="s">
        <v>155</v>
      </c>
      <c r="F10" s="172"/>
      <c r="G10" s="172"/>
      <c r="H10" s="172"/>
      <c r="I10" s="172"/>
      <c r="J10" s="172"/>
      <c r="K10" s="172"/>
    </row>
    <row r="11" spans="1:11" ht="112.8" customHeight="1" x14ac:dyDescent="0.3">
      <c r="A11" s="184" t="s">
        <v>140</v>
      </c>
      <c r="B11" s="185">
        <v>1</v>
      </c>
      <c r="C11" s="189" t="s">
        <v>31</v>
      </c>
      <c r="D11" s="67">
        <v>1</v>
      </c>
      <c r="E11" s="57" t="s">
        <v>104</v>
      </c>
      <c r="F11" s="59" t="s">
        <v>105</v>
      </c>
      <c r="G11" s="59" t="s">
        <v>106</v>
      </c>
      <c r="H11" s="59">
        <v>2019</v>
      </c>
      <c r="I11" s="59" t="s">
        <v>107</v>
      </c>
      <c r="J11" s="59" t="s">
        <v>98</v>
      </c>
      <c r="K11" s="69" t="s">
        <v>98</v>
      </c>
    </row>
    <row r="12" spans="1:11" ht="83.4" customHeight="1" x14ac:dyDescent="0.3">
      <c r="A12" s="184"/>
      <c r="B12" s="185"/>
      <c r="C12" s="189"/>
      <c r="D12" s="67">
        <v>2</v>
      </c>
      <c r="E12" s="57" t="s">
        <v>108</v>
      </c>
      <c r="F12" s="59" t="s">
        <v>105</v>
      </c>
      <c r="G12" s="59" t="s">
        <v>106</v>
      </c>
      <c r="H12" s="59">
        <v>2019</v>
      </c>
      <c r="I12" s="59" t="s">
        <v>109</v>
      </c>
      <c r="J12" s="59" t="s">
        <v>109</v>
      </c>
      <c r="K12" s="69" t="s">
        <v>98</v>
      </c>
    </row>
    <row r="13" spans="1:11" ht="76.8" customHeight="1" x14ac:dyDescent="0.3">
      <c r="A13" s="184"/>
      <c r="B13" s="185"/>
      <c r="C13" s="189"/>
      <c r="D13" s="67">
        <v>3</v>
      </c>
      <c r="E13" s="57" t="s">
        <v>110</v>
      </c>
      <c r="F13" s="59" t="s">
        <v>105</v>
      </c>
      <c r="G13" s="59" t="s">
        <v>106</v>
      </c>
      <c r="H13" s="59">
        <v>2019</v>
      </c>
      <c r="I13" s="59" t="s">
        <v>109</v>
      </c>
      <c r="J13" s="59" t="s">
        <v>109</v>
      </c>
      <c r="K13" s="69" t="s">
        <v>98</v>
      </c>
    </row>
    <row r="14" spans="1:11" ht="87.6" customHeight="1" x14ac:dyDescent="0.3">
      <c r="A14" s="184"/>
      <c r="B14" s="185"/>
      <c r="C14" s="189"/>
      <c r="D14" s="67">
        <v>4</v>
      </c>
      <c r="E14" s="57" t="s">
        <v>111</v>
      </c>
      <c r="F14" s="59" t="s">
        <v>105</v>
      </c>
      <c r="G14" s="59" t="s">
        <v>106</v>
      </c>
      <c r="H14" s="59">
        <v>2019</v>
      </c>
      <c r="I14" s="59" t="s">
        <v>112</v>
      </c>
      <c r="J14" s="59" t="s">
        <v>109</v>
      </c>
      <c r="K14" s="69" t="s">
        <v>98</v>
      </c>
    </row>
    <row r="15" spans="1:11" ht="78" customHeight="1" x14ac:dyDescent="0.3">
      <c r="A15" s="184"/>
      <c r="B15" s="185"/>
      <c r="C15" s="189"/>
      <c r="D15" s="67">
        <v>5</v>
      </c>
      <c r="E15" s="57" t="s">
        <v>113</v>
      </c>
      <c r="F15" s="59" t="s">
        <v>105</v>
      </c>
      <c r="G15" s="59" t="s">
        <v>106</v>
      </c>
      <c r="H15" s="59">
        <v>2019</v>
      </c>
      <c r="I15" s="59" t="s">
        <v>114</v>
      </c>
      <c r="J15" s="59" t="s">
        <v>114</v>
      </c>
      <c r="K15" s="69" t="s">
        <v>98</v>
      </c>
    </row>
    <row r="16" spans="1:11" ht="84" customHeight="1" x14ac:dyDescent="0.3">
      <c r="A16" s="184"/>
      <c r="B16" s="185"/>
      <c r="C16" s="189"/>
      <c r="D16" s="67">
        <v>6</v>
      </c>
      <c r="E16" s="57" t="s">
        <v>115</v>
      </c>
      <c r="F16" s="59" t="s">
        <v>105</v>
      </c>
      <c r="G16" s="59" t="s">
        <v>106</v>
      </c>
      <c r="H16" s="59">
        <v>2019</v>
      </c>
      <c r="I16" s="59" t="s">
        <v>114</v>
      </c>
      <c r="J16" s="59" t="s">
        <v>114</v>
      </c>
      <c r="K16" s="69" t="s">
        <v>98</v>
      </c>
    </row>
    <row r="17" spans="1:11" ht="71.400000000000006" customHeight="1" x14ac:dyDescent="0.3">
      <c r="A17" s="184"/>
      <c r="B17" s="185"/>
      <c r="C17" s="189"/>
      <c r="D17" s="67">
        <v>7</v>
      </c>
      <c r="E17" s="57" t="s">
        <v>116</v>
      </c>
      <c r="F17" s="59" t="s">
        <v>105</v>
      </c>
      <c r="G17" s="59" t="s">
        <v>106</v>
      </c>
      <c r="H17" s="59">
        <v>2019</v>
      </c>
      <c r="I17" s="59" t="s">
        <v>114</v>
      </c>
      <c r="J17" s="59" t="s">
        <v>114</v>
      </c>
      <c r="K17" s="59" t="s">
        <v>98</v>
      </c>
    </row>
    <row r="18" spans="1:11" ht="78" customHeight="1" x14ac:dyDescent="0.3">
      <c r="A18" s="50" t="s">
        <v>140</v>
      </c>
      <c r="B18" s="50" t="s">
        <v>91</v>
      </c>
      <c r="C18" s="51" t="s">
        <v>32</v>
      </c>
      <c r="D18" s="68"/>
      <c r="E18" s="57" t="s">
        <v>117</v>
      </c>
      <c r="F18" s="59" t="s">
        <v>105</v>
      </c>
      <c r="G18" s="59" t="s">
        <v>106</v>
      </c>
      <c r="H18" s="59">
        <v>2019</v>
      </c>
      <c r="I18" s="59" t="s">
        <v>114</v>
      </c>
      <c r="J18" s="59" t="s">
        <v>114</v>
      </c>
      <c r="K18" s="59" t="s">
        <v>98</v>
      </c>
    </row>
    <row r="19" spans="1:11" ht="126.6" customHeight="1" x14ac:dyDescent="0.3">
      <c r="A19" s="184" t="s">
        <v>140</v>
      </c>
      <c r="B19" s="189"/>
      <c r="C19" s="189" t="s">
        <v>32</v>
      </c>
      <c r="D19" s="9">
        <v>1</v>
      </c>
      <c r="E19" s="57" t="s">
        <v>118</v>
      </c>
      <c r="F19" s="102" t="s">
        <v>105</v>
      </c>
      <c r="G19" s="59" t="s">
        <v>106</v>
      </c>
      <c r="H19" s="69" t="s">
        <v>98</v>
      </c>
      <c r="I19" s="59" t="s">
        <v>119</v>
      </c>
      <c r="J19" s="59" t="s">
        <v>120</v>
      </c>
      <c r="K19" s="70" t="s">
        <v>98</v>
      </c>
    </row>
    <row r="20" spans="1:11" ht="69.599999999999994" customHeight="1" x14ac:dyDescent="0.3">
      <c r="A20" s="184"/>
      <c r="B20" s="189"/>
      <c r="C20" s="189"/>
      <c r="D20" s="9">
        <v>2</v>
      </c>
      <c r="E20" s="57" t="s">
        <v>121</v>
      </c>
      <c r="F20" s="102" t="s">
        <v>105</v>
      </c>
      <c r="G20" s="59" t="s">
        <v>106</v>
      </c>
      <c r="H20" s="69" t="s">
        <v>98</v>
      </c>
      <c r="I20" s="59" t="s">
        <v>122</v>
      </c>
      <c r="J20" s="59" t="s">
        <v>122</v>
      </c>
      <c r="K20" s="70" t="s">
        <v>98</v>
      </c>
    </row>
    <row r="21" spans="1:11" ht="84" x14ac:dyDescent="0.3">
      <c r="A21" s="184"/>
      <c r="B21" s="189"/>
      <c r="C21" s="189"/>
      <c r="D21" s="9">
        <v>3</v>
      </c>
      <c r="E21" s="57" t="s">
        <v>133</v>
      </c>
      <c r="F21" s="102" t="s">
        <v>105</v>
      </c>
      <c r="G21" s="59" t="s">
        <v>106</v>
      </c>
      <c r="H21" s="59">
        <v>2019</v>
      </c>
      <c r="I21" s="59" t="s">
        <v>123</v>
      </c>
      <c r="J21" s="59" t="s">
        <v>123</v>
      </c>
      <c r="K21" s="69" t="s">
        <v>98</v>
      </c>
    </row>
    <row r="22" spans="1:11" hidden="1" x14ac:dyDescent="0.3">
      <c r="A22" s="184"/>
      <c r="B22" s="189"/>
      <c r="C22" s="189"/>
      <c r="D22" s="14"/>
      <c r="E22" s="14"/>
    </row>
    <row r="23" spans="1:11" hidden="1" x14ac:dyDescent="0.3">
      <c r="A23" s="184"/>
      <c r="B23" s="189"/>
      <c r="C23" s="189"/>
      <c r="D23" s="14"/>
      <c r="E23" s="14"/>
    </row>
    <row r="24" spans="1:11" hidden="1" x14ac:dyDescent="0.3">
      <c r="A24" s="184"/>
      <c r="B24" s="189"/>
      <c r="C24" s="189"/>
      <c r="D24" s="14"/>
      <c r="E24" s="14"/>
    </row>
    <row r="25" spans="1:11" hidden="1" x14ac:dyDescent="0.3">
      <c r="A25" s="184"/>
      <c r="B25" s="189"/>
      <c r="C25" s="189"/>
      <c r="D25" s="14"/>
      <c r="E25" s="14"/>
    </row>
    <row r="26" spans="1:11" hidden="1" x14ac:dyDescent="0.3">
      <c r="A26" s="184"/>
      <c r="B26" s="189"/>
      <c r="C26" s="189"/>
      <c r="D26" s="14"/>
      <c r="E26" s="14"/>
    </row>
    <row r="27" spans="1:11" hidden="1" x14ac:dyDescent="0.3">
      <c r="A27" s="184"/>
      <c r="B27" s="189"/>
      <c r="C27" s="189"/>
      <c r="D27" s="14"/>
      <c r="E27" s="14"/>
    </row>
    <row r="28" spans="1:11" ht="14.4" customHeight="1" x14ac:dyDescent="0.3">
      <c r="A28" s="14"/>
      <c r="B28" s="14"/>
      <c r="C28" s="14"/>
      <c r="D28" s="172" t="s">
        <v>154</v>
      </c>
      <c r="E28" s="172"/>
      <c r="F28" s="172"/>
      <c r="G28" s="172"/>
      <c r="H28" s="172"/>
      <c r="I28" s="172"/>
      <c r="J28" s="172"/>
      <c r="K28" s="172"/>
    </row>
    <row r="29" spans="1:11" ht="108" x14ac:dyDescent="0.3">
      <c r="A29" s="184" t="s">
        <v>140</v>
      </c>
      <c r="B29" s="185">
        <v>2</v>
      </c>
      <c r="C29" s="79" t="s">
        <v>31</v>
      </c>
      <c r="D29" s="9">
        <v>1</v>
      </c>
      <c r="E29" s="76" t="s">
        <v>181</v>
      </c>
      <c r="F29" s="84" t="s">
        <v>182</v>
      </c>
      <c r="G29" s="84" t="s">
        <v>183</v>
      </c>
      <c r="H29" s="9">
        <v>2019</v>
      </c>
      <c r="I29" s="84" t="s">
        <v>184</v>
      </c>
      <c r="J29" s="84"/>
      <c r="K29" s="16"/>
    </row>
    <row r="30" spans="1:11" ht="72" x14ac:dyDescent="0.3">
      <c r="A30" s="184"/>
      <c r="B30" s="185"/>
      <c r="C30" s="79" t="s">
        <v>31</v>
      </c>
      <c r="D30" s="9">
        <v>2</v>
      </c>
      <c r="E30" s="76" t="s">
        <v>185</v>
      </c>
      <c r="F30" s="84" t="s">
        <v>182</v>
      </c>
      <c r="G30" s="84" t="s">
        <v>183</v>
      </c>
      <c r="H30" s="9">
        <v>2019</v>
      </c>
      <c r="I30" s="84" t="s">
        <v>186</v>
      </c>
      <c r="J30" s="84"/>
      <c r="K30" s="16"/>
    </row>
    <row r="31" spans="1:11" ht="72" x14ac:dyDescent="0.3">
      <c r="A31" s="184"/>
      <c r="B31" s="185"/>
      <c r="C31" s="79" t="s">
        <v>32</v>
      </c>
      <c r="D31" s="9">
        <v>3</v>
      </c>
      <c r="E31" s="76" t="s">
        <v>187</v>
      </c>
      <c r="F31" s="84" t="s">
        <v>182</v>
      </c>
      <c r="G31" s="84" t="s">
        <v>188</v>
      </c>
      <c r="H31" s="9">
        <v>2019</v>
      </c>
      <c r="I31" s="84" t="s">
        <v>189</v>
      </c>
      <c r="J31" s="84"/>
      <c r="K31" s="16"/>
    </row>
    <row r="32" spans="1:11" ht="72" x14ac:dyDescent="0.3">
      <c r="A32" s="184"/>
      <c r="B32" s="185"/>
      <c r="C32" s="79" t="s">
        <v>32</v>
      </c>
      <c r="D32" s="9">
        <v>4</v>
      </c>
      <c r="E32" s="76" t="s">
        <v>190</v>
      </c>
      <c r="F32" s="84" t="s">
        <v>182</v>
      </c>
      <c r="G32" s="84" t="s">
        <v>183</v>
      </c>
      <c r="H32" s="9">
        <v>2019</v>
      </c>
      <c r="I32" s="84" t="s">
        <v>191</v>
      </c>
      <c r="J32" s="84"/>
      <c r="K32" s="16"/>
    </row>
    <row r="33" spans="1:11" ht="72" x14ac:dyDescent="0.3">
      <c r="A33" s="184"/>
      <c r="B33" s="185"/>
      <c r="C33" s="79" t="s">
        <v>192</v>
      </c>
      <c r="D33" s="9">
        <v>5</v>
      </c>
      <c r="E33" s="76" t="s">
        <v>193</v>
      </c>
      <c r="F33" s="84" t="s">
        <v>182</v>
      </c>
      <c r="G33" s="84" t="s">
        <v>183</v>
      </c>
      <c r="H33" s="9">
        <v>2018</v>
      </c>
      <c r="I33" s="84" t="s">
        <v>194</v>
      </c>
      <c r="J33" s="84"/>
      <c r="K33" s="16"/>
    </row>
    <row r="34" spans="1:11" ht="84.6" customHeight="1" x14ac:dyDescent="0.3">
      <c r="A34" s="184"/>
      <c r="B34" s="185"/>
      <c r="C34" s="79" t="s">
        <v>195</v>
      </c>
      <c r="D34" s="9">
        <v>6</v>
      </c>
      <c r="E34" s="76" t="s">
        <v>196</v>
      </c>
      <c r="F34" s="84" t="s">
        <v>182</v>
      </c>
      <c r="G34" s="84" t="s">
        <v>183</v>
      </c>
      <c r="H34" s="9">
        <v>2015</v>
      </c>
      <c r="I34" s="84" t="s">
        <v>196</v>
      </c>
      <c r="J34" s="84"/>
      <c r="K34" s="16"/>
    </row>
    <row r="35" spans="1:11" ht="73.8" customHeight="1" x14ac:dyDescent="0.3">
      <c r="A35" s="184"/>
      <c r="B35" s="185"/>
      <c r="C35" s="79" t="s">
        <v>197</v>
      </c>
      <c r="D35" s="9">
        <v>7</v>
      </c>
      <c r="E35" s="103" t="s">
        <v>198</v>
      </c>
      <c r="F35" s="84" t="s">
        <v>182</v>
      </c>
      <c r="G35" s="84" t="s">
        <v>199</v>
      </c>
      <c r="H35" s="78">
        <v>2015</v>
      </c>
      <c r="I35" s="84" t="s">
        <v>200</v>
      </c>
      <c r="J35" s="84"/>
      <c r="K35" s="16"/>
    </row>
    <row r="36" spans="1:11" x14ac:dyDescent="0.3">
      <c r="A36" s="14"/>
      <c r="B36" s="14"/>
      <c r="C36" s="172" t="s">
        <v>153</v>
      </c>
      <c r="D36" s="172"/>
      <c r="E36" s="172"/>
      <c r="F36" s="172"/>
      <c r="G36" s="172"/>
      <c r="H36" s="172"/>
      <c r="I36" s="172"/>
      <c r="J36" s="172"/>
      <c r="K36" s="172"/>
    </row>
    <row r="37" spans="1:11" ht="102.6" customHeight="1" x14ac:dyDescent="0.3">
      <c r="A37" s="184" t="s">
        <v>140</v>
      </c>
      <c r="B37" s="185">
        <v>3</v>
      </c>
      <c r="C37" s="186"/>
      <c r="D37" s="79" t="s">
        <v>91</v>
      </c>
      <c r="E37" s="104" t="s">
        <v>201</v>
      </c>
      <c r="F37" s="84" t="s">
        <v>182</v>
      </c>
      <c r="G37" s="84" t="s">
        <v>183</v>
      </c>
      <c r="H37" s="9">
        <v>2018</v>
      </c>
      <c r="I37" s="84" t="s">
        <v>202</v>
      </c>
      <c r="J37" s="84"/>
      <c r="K37" s="14"/>
    </row>
    <row r="38" spans="1:11" ht="105.6" customHeight="1" x14ac:dyDescent="0.3">
      <c r="A38" s="184"/>
      <c r="B38" s="185"/>
      <c r="C38" s="186"/>
      <c r="D38" s="79" t="s">
        <v>92</v>
      </c>
      <c r="E38" s="76" t="s">
        <v>203</v>
      </c>
      <c r="F38" s="84" t="s">
        <v>182</v>
      </c>
      <c r="G38" s="84" t="s">
        <v>183</v>
      </c>
      <c r="H38" s="9">
        <v>2019</v>
      </c>
      <c r="I38" s="84" t="s">
        <v>204</v>
      </c>
      <c r="J38" s="84"/>
      <c r="K38" s="14"/>
    </row>
    <row r="39" spans="1:11" ht="109.8" customHeight="1" x14ac:dyDescent="0.3">
      <c r="A39" s="184"/>
      <c r="B39" s="185"/>
      <c r="C39" s="186"/>
      <c r="D39" s="79" t="s">
        <v>93</v>
      </c>
      <c r="E39" s="76" t="s">
        <v>205</v>
      </c>
      <c r="F39" s="84" t="s">
        <v>182</v>
      </c>
      <c r="G39" s="84" t="s">
        <v>183</v>
      </c>
      <c r="H39" s="9">
        <v>2017</v>
      </c>
      <c r="I39" s="84" t="s">
        <v>206</v>
      </c>
      <c r="J39" s="84"/>
      <c r="K39" s="14"/>
    </row>
    <row r="40" spans="1:11" ht="129.6" customHeight="1" x14ac:dyDescent="0.3">
      <c r="A40" s="184"/>
      <c r="B40" s="185"/>
      <c r="C40" s="186"/>
      <c r="D40" s="79" t="s">
        <v>94</v>
      </c>
      <c r="E40" s="76" t="s">
        <v>207</v>
      </c>
      <c r="F40" s="84" t="s">
        <v>182</v>
      </c>
      <c r="G40" s="84" t="s">
        <v>183</v>
      </c>
      <c r="H40" s="9">
        <v>2019</v>
      </c>
      <c r="I40" s="84" t="s">
        <v>207</v>
      </c>
      <c r="J40" s="84"/>
      <c r="K40" s="14"/>
    </row>
    <row r="41" spans="1:11" ht="72" x14ac:dyDescent="0.3">
      <c r="A41" s="184"/>
      <c r="B41" s="185"/>
      <c r="C41" s="186"/>
      <c r="D41" s="79" t="s">
        <v>208</v>
      </c>
      <c r="E41" s="76" t="s">
        <v>209</v>
      </c>
      <c r="F41" s="84" t="s">
        <v>182</v>
      </c>
      <c r="G41" s="84" t="s">
        <v>183</v>
      </c>
      <c r="H41" s="9">
        <v>2018</v>
      </c>
      <c r="I41" s="84"/>
      <c r="J41" s="84"/>
      <c r="K41" s="14"/>
    </row>
    <row r="42" spans="1:11" ht="153.6" customHeight="1" x14ac:dyDescent="0.3">
      <c r="A42" s="184"/>
      <c r="B42" s="185"/>
      <c r="C42" s="186"/>
      <c r="D42" s="79" t="s">
        <v>210</v>
      </c>
      <c r="E42" s="76" t="s">
        <v>211</v>
      </c>
      <c r="F42" s="84" t="s">
        <v>182</v>
      </c>
      <c r="G42" s="84" t="s">
        <v>183</v>
      </c>
      <c r="H42" s="9">
        <v>2018</v>
      </c>
      <c r="I42" s="84" t="s">
        <v>212</v>
      </c>
      <c r="J42" s="84"/>
      <c r="K42" s="14"/>
    </row>
    <row r="43" spans="1:11" ht="127.2" customHeight="1" x14ac:dyDescent="0.3">
      <c r="A43" s="184"/>
      <c r="B43" s="185"/>
      <c r="C43" s="186"/>
      <c r="D43" s="79" t="s">
        <v>213</v>
      </c>
      <c r="E43" s="103" t="s">
        <v>214</v>
      </c>
      <c r="F43" s="84" t="s">
        <v>182</v>
      </c>
      <c r="G43" s="84" t="s">
        <v>183</v>
      </c>
      <c r="H43" s="78">
        <v>2018</v>
      </c>
      <c r="I43" s="84" t="s">
        <v>215</v>
      </c>
      <c r="J43" s="84"/>
      <c r="K43" s="14"/>
    </row>
    <row r="44" spans="1:11" ht="89.4" customHeight="1" x14ac:dyDescent="0.3">
      <c r="A44" s="184"/>
      <c r="B44" s="185"/>
      <c r="C44" s="186"/>
      <c r="D44" s="79" t="s">
        <v>180</v>
      </c>
      <c r="E44" s="76" t="s">
        <v>216</v>
      </c>
      <c r="F44" s="84" t="s">
        <v>182</v>
      </c>
      <c r="G44" s="84" t="s">
        <v>183</v>
      </c>
      <c r="H44" s="9">
        <v>2015</v>
      </c>
      <c r="I44" s="84" t="s">
        <v>217</v>
      </c>
      <c r="J44" s="84"/>
      <c r="K44" s="14"/>
    </row>
    <row r="45" spans="1:11" ht="132" x14ac:dyDescent="0.3">
      <c r="A45" s="184"/>
      <c r="B45" s="185"/>
      <c r="C45" s="186"/>
      <c r="D45" s="79" t="s">
        <v>218</v>
      </c>
      <c r="E45" s="76" t="s">
        <v>219</v>
      </c>
      <c r="F45" s="84" t="s">
        <v>182</v>
      </c>
      <c r="G45" s="84" t="s">
        <v>183</v>
      </c>
      <c r="H45" s="9">
        <v>2019</v>
      </c>
      <c r="I45" s="84" t="s">
        <v>220</v>
      </c>
      <c r="J45" s="84"/>
      <c r="K45" s="14"/>
    </row>
    <row r="46" spans="1:11" ht="176.4" customHeight="1" x14ac:dyDescent="0.3">
      <c r="A46" s="184"/>
      <c r="B46" s="185"/>
      <c r="C46" s="186"/>
      <c r="D46" s="79" t="s">
        <v>221</v>
      </c>
      <c r="E46" s="76" t="s">
        <v>222</v>
      </c>
      <c r="F46" s="84" t="s">
        <v>182</v>
      </c>
      <c r="G46" s="84" t="s">
        <v>183</v>
      </c>
      <c r="H46" s="9">
        <v>2013</v>
      </c>
      <c r="I46" s="84" t="s">
        <v>223</v>
      </c>
      <c r="J46" s="84"/>
      <c r="K46" s="14"/>
    </row>
    <row r="47" spans="1:11" ht="84" x14ac:dyDescent="0.3">
      <c r="A47" s="184"/>
      <c r="B47" s="185"/>
      <c r="C47" s="186"/>
      <c r="D47" s="79" t="s">
        <v>224</v>
      </c>
      <c r="E47" s="76" t="s">
        <v>225</v>
      </c>
      <c r="F47" s="84" t="s">
        <v>182</v>
      </c>
      <c r="G47" s="84" t="s">
        <v>183</v>
      </c>
      <c r="H47" s="9">
        <v>2015</v>
      </c>
      <c r="I47" s="84" t="s">
        <v>226</v>
      </c>
      <c r="J47" s="84"/>
      <c r="K47" s="14"/>
    </row>
    <row r="48" spans="1:11" ht="148.80000000000001" customHeight="1" x14ac:dyDescent="0.3">
      <c r="A48" s="184"/>
      <c r="B48" s="185"/>
      <c r="C48" s="186"/>
      <c r="D48" s="79" t="s">
        <v>227</v>
      </c>
      <c r="E48" s="76" t="s">
        <v>228</v>
      </c>
      <c r="F48" s="84" t="s">
        <v>229</v>
      </c>
      <c r="G48" s="84" t="s">
        <v>183</v>
      </c>
      <c r="H48" s="9">
        <v>2013</v>
      </c>
      <c r="I48" s="84" t="s">
        <v>230</v>
      </c>
      <c r="J48" s="84"/>
      <c r="K48" s="14"/>
    </row>
    <row r="49" spans="1:11" ht="102" customHeight="1" x14ac:dyDescent="0.3">
      <c r="A49" s="184"/>
      <c r="B49" s="185"/>
      <c r="C49" s="186"/>
      <c r="D49" s="79" t="s">
        <v>231</v>
      </c>
      <c r="E49" s="103" t="s">
        <v>232</v>
      </c>
      <c r="F49" s="84" t="s">
        <v>182</v>
      </c>
      <c r="G49" s="84" t="s">
        <v>183</v>
      </c>
      <c r="H49" s="9">
        <v>2019</v>
      </c>
      <c r="I49" s="84" t="s">
        <v>233</v>
      </c>
      <c r="J49" s="84"/>
      <c r="K49" s="14"/>
    </row>
    <row r="50" spans="1:11" ht="144" x14ac:dyDescent="0.3">
      <c r="A50" s="184"/>
      <c r="B50" s="185"/>
      <c r="C50" s="186"/>
      <c r="D50" s="79" t="s">
        <v>234</v>
      </c>
      <c r="E50" s="103" t="s">
        <v>235</v>
      </c>
      <c r="F50" s="84" t="s">
        <v>182</v>
      </c>
      <c r="G50" s="84" t="s">
        <v>183</v>
      </c>
      <c r="H50" s="9">
        <v>2018</v>
      </c>
      <c r="I50" s="84" t="s">
        <v>236</v>
      </c>
      <c r="J50" s="84"/>
      <c r="K50" s="14"/>
    </row>
    <row r="51" spans="1:11" ht="120" x14ac:dyDescent="0.3">
      <c r="A51" s="184"/>
      <c r="B51" s="185"/>
      <c r="C51" s="186"/>
      <c r="D51" s="79" t="s">
        <v>237</v>
      </c>
      <c r="E51" s="103" t="s">
        <v>238</v>
      </c>
      <c r="F51" s="84" t="s">
        <v>182</v>
      </c>
      <c r="G51" s="84" t="s">
        <v>183</v>
      </c>
      <c r="H51" s="9">
        <v>2019</v>
      </c>
      <c r="I51" s="84" t="s">
        <v>239</v>
      </c>
      <c r="J51" s="84"/>
      <c r="K51" s="14"/>
    </row>
    <row r="52" spans="1:11" ht="108" x14ac:dyDescent="0.3">
      <c r="A52" s="184"/>
      <c r="B52" s="185"/>
      <c r="C52" s="186"/>
      <c r="D52" s="79" t="s">
        <v>240</v>
      </c>
      <c r="E52" s="103" t="s">
        <v>241</v>
      </c>
      <c r="F52" s="84" t="s">
        <v>182</v>
      </c>
      <c r="G52" s="84" t="s">
        <v>183</v>
      </c>
      <c r="H52" s="9">
        <v>2019</v>
      </c>
      <c r="I52" s="84" t="s">
        <v>242</v>
      </c>
      <c r="J52" s="84"/>
      <c r="K52" s="14"/>
    </row>
    <row r="53" spans="1:11" ht="78.599999999999994" customHeight="1" x14ac:dyDescent="0.3">
      <c r="A53" s="184"/>
      <c r="B53" s="185"/>
      <c r="C53" s="186"/>
      <c r="D53" s="79" t="s">
        <v>243</v>
      </c>
      <c r="E53" s="103" t="s">
        <v>244</v>
      </c>
      <c r="F53" s="84" t="s">
        <v>182</v>
      </c>
      <c r="G53" s="84" t="s">
        <v>183</v>
      </c>
      <c r="H53" s="9">
        <v>2019</v>
      </c>
      <c r="I53" s="84" t="s">
        <v>245</v>
      </c>
      <c r="J53" s="84"/>
      <c r="K53" s="14"/>
    </row>
    <row r="54" spans="1:11" ht="125.4" customHeight="1" x14ac:dyDescent="0.3">
      <c r="A54" s="184"/>
      <c r="B54" s="185"/>
      <c r="C54" s="186"/>
      <c r="D54" s="79" t="s">
        <v>246</v>
      </c>
      <c r="E54" s="103" t="s">
        <v>247</v>
      </c>
      <c r="F54" s="84" t="s">
        <v>182</v>
      </c>
      <c r="G54" s="84" t="s">
        <v>183</v>
      </c>
      <c r="H54" s="9">
        <v>2019</v>
      </c>
      <c r="I54" s="84" t="s">
        <v>248</v>
      </c>
      <c r="J54" s="84"/>
      <c r="K54" s="14"/>
    </row>
    <row r="55" spans="1:11" ht="132" x14ac:dyDescent="0.3">
      <c r="A55" s="184"/>
      <c r="B55" s="185"/>
      <c r="C55" s="186"/>
      <c r="D55" s="79" t="s">
        <v>249</v>
      </c>
      <c r="E55" s="103" t="s">
        <v>250</v>
      </c>
      <c r="F55" s="84" t="s">
        <v>182</v>
      </c>
      <c r="G55" s="84" t="s">
        <v>183</v>
      </c>
      <c r="H55" s="9">
        <v>2019</v>
      </c>
      <c r="I55" s="84" t="s">
        <v>250</v>
      </c>
      <c r="J55" s="84"/>
      <c r="K55" s="14"/>
    </row>
    <row r="56" spans="1:11" ht="24" x14ac:dyDescent="0.3">
      <c r="A56" s="184"/>
      <c r="B56" s="185"/>
      <c r="C56" s="186"/>
      <c r="D56" s="79" t="s">
        <v>251</v>
      </c>
      <c r="E56" s="105" t="s">
        <v>252</v>
      </c>
      <c r="F56" s="84"/>
      <c r="G56" s="84"/>
      <c r="H56" s="9"/>
      <c r="I56" s="84"/>
      <c r="J56" s="84"/>
      <c r="K56" s="14"/>
    </row>
    <row r="57" spans="1:11" ht="156" x14ac:dyDescent="0.3">
      <c r="A57" s="184"/>
      <c r="B57" s="185"/>
      <c r="C57" s="186"/>
      <c r="D57" s="79" t="s">
        <v>253</v>
      </c>
      <c r="E57" s="103" t="s">
        <v>254</v>
      </c>
      <c r="F57" s="84" t="s">
        <v>182</v>
      </c>
      <c r="G57" s="84" t="s">
        <v>183</v>
      </c>
      <c r="H57" s="9">
        <v>2019</v>
      </c>
      <c r="I57" s="84" t="s">
        <v>255</v>
      </c>
      <c r="J57" s="84"/>
      <c r="K57" s="14"/>
    </row>
    <row r="58" spans="1:11" ht="72" x14ac:dyDescent="0.3">
      <c r="A58" s="184"/>
      <c r="B58" s="185"/>
      <c r="C58" s="186"/>
      <c r="D58" s="79" t="s">
        <v>256</v>
      </c>
      <c r="E58" s="103" t="s">
        <v>257</v>
      </c>
      <c r="F58" s="84" t="s">
        <v>182</v>
      </c>
      <c r="G58" s="84" t="s">
        <v>183</v>
      </c>
      <c r="H58" s="9">
        <v>2019</v>
      </c>
      <c r="I58" s="106" t="s">
        <v>257</v>
      </c>
      <c r="J58" s="84"/>
      <c r="K58" s="14"/>
    </row>
    <row r="59" spans="1:11" ht="93.6" customHeight="1" x14ac:dyDescent="0.3">
      <c r="A59" s="184"/>
      <c r="B59" s="185"/>
      <c r="C59" s="186"/>
      <c r="D59" s="79" t="s">
        <v>258</v>
      </c>
      <c r="E59" s="103" t="s">
        <v>259</v>
      </c>
      <c r="F59" s="84" t="s">
        <v>182</v>
      </c>
      <c r="G59" s="84" t="s">
        <v>183</v>
      </c>
      <c r="H59" s="9">
        <v>2019</v>
      </c>
      <c r="I59" s="78" t="s">
        <v>260</v>
      </c>
      <c r="J59" s="84"/>
      <c r="K59" s="14"/>
    </row>
    <row r="60" spans="1:11" ht="72" x14ac:dyDescent="0.3">
      <c r="A60" s="184"/>
      <c r="B60" s="185"/>
      <c r="C60" s="186"/>
      <c r="D60" s="79" t="s">
        <v>261</v>
      </c>
      <c r="E60" s="103" t="s">
        <v>262</v>
      </c>
      <c r="F60" s="84" t="s">
        <v>182</v>
      </c>
      <c r="G60" s="84" t="s">
        <v>183</v>
      </c>
      <c r="H60" s="9">
        <v>2019</v>
      </c>
      <c r="I60" s="106" t="s">
        <v>262</v>
      </c>
      <c r="J60" s="84"/>
      <c r="K60" s="14"/>
    </row>
    <row r="61" spans="1:11" ht="99" customHeight="1" x14ac:dyDescent="0.3">
      <c r="A61" s="184"/>
      <c r="B61" s="185"/>
      <c r="C61" s="186"/>
      <c r="D61" s="79" t="s">
        <v>263</v>
      </c>
      <c r="E61" s="103" t="s">
        <v>264</v>
      </c>
      <c r="F61" s="84" t="s">
        <v>182</v>
      </c>
      <c r="G61" s="84" t="s">
        <v>183</v>
      </c>
      <c r="H61" s="9">
        <v>2019</v>
      </c>
      <c r="I61" s="78" t="s">
        <v>264</v>
      </c>
      <c r="J61" s="84"/>
      <c r="K61" s="14"/>
    </row>
    <row r="62" spans="1:11" ht="14.4" customHeight="1" x14ac:dyDescent="0.3">
      <c r="A62" s="14"/>
      <c r="B62" s="14"/>
      <c r="C62" s="14"/>
      <c r="D62" s="14"/>
      <c r="E62" s="172" t="s">
        <v>170</v>
      </c>
      <c r="F62" s="172"/>
      <c r="G62" s="172"/>
      <c r="H62" s="172"/>
      <c r="I62" s="172"/>
      <c r="J62" s="172"/>
      <c r="K62" s="172"/>
    </row>
    <row r="63" spans="1:11" ht="84" x14ac:dyDescent="0.3">
      <c r="A63" s="184" t="s">
        <v>140</v>
      </c>
      <c r="B63" s="185">
        <v>4</v>
      </c>
      <c r="C63" s="79" t="s">
        <v>91</v>
      </c>
      <c r="D63" s="9"/>
      <c r="E63" s="104" t="s">
        <v>265</v>
      </c>
      <c r="F63" s="84" t="s">
        <v>182</v>
      </c>
      <c r="G63" s="84" t="s">
        <v>183</v>
      </c>
      <c r="H63" s="78" t="s">
        <v>266</v>
      </c>
      <c r="I63" s="84" t="s">
        <v>267</v>
      </c>
      <c r="J63" s="106" t="s">
        <v>268</v>
      </c>
      <c r="K63" s="16"/>
    </row>
    <row r="64" spans="1:11" ht="89.4" customHeight="1" x14ac:dyDescent="0.3">
      <c r="A64" s="184"/>
      <c r="B64" s="185"/>
      <c r="C64" s="79" t="s">
        <v>92</v>
      </c>
      <c r="D64" s="9"/>
      <c r="E64" s="107" t="s">
        <v>269</v>
      </c>
      <c r="F64" s="84" t="s">
        <v>182</v>
      </c>
      <c r="G64" s="84" t="s">
        <v>183</v>
      </c>
      <c r="H64" s="78" t="s">
        <v>266</v>
      </c>
      <c r="I64" s="84" t="s">
        <v>270</v>
      </c>
      <c r="J64" s="84" t="s">
        <v>271</v>
      </c>
      <c r="K64" s="16"/>
    </row>
    <row r="65" spans="1:11" ht="108" x14ac:dyDescent="0.3">
      <c r="A65" s="184"/>
      <c r="B65" s="185"/>
      <c r="C65" s="79" t="s">
        <v>92</v>
      </c>
      <c r="D65" s="67">
        <v>1</v>
      </c>
      <c r="E65" s="57" t="s">
        <v>272</v>
      </c>
      <c r="F65" s="102" t="s">
        <v>182</v>
      </c>
      <c r="G65" s="84" t="s">
        <v>183</v>
      </c>
      <c r="H65" s="78" t="s">
        <v>266</v>
      </c>
      <c r="I65" s="84" t="s">
        <v>270</v>
      </c>
      <c r="J65" s="84" t="s">
        <v>273</v>
      </c>
      <c r="K65" s="16"/>
    </row>
    <row r="66" spans="1:11" ht="79.2" customHeight="1" x14ac:dyDescent="0.3">
      <c r="A66" s="184"/>
      <c r="B66" s="185"/>
      <c r="C66" s="79" t="s">
        <v>92</v>
      </c>
      <c r="D66" s="67">
        <v>2</v>
      </c>
      <c r="E66" s="57" t="s">
        <v>274</v>
      </c>
      <c r="F66" s="102" t="s">
        <v>182</v>
      </c>
      <c r="G66" s="84" t="s">
        <v>183</v>
      </c>
      <c r="H66" s="78" t="s">
        <v>266</v>
      </c>
      <c r="I66" s="84" t="s">
        <v>275</v>
      </c>
      <c r="J66" s="84" t="s">
        <v>276</v>
      </c>
      <c r="K66" s="16"/>
    </row>
    <row r="67" spans="1:11" ht="78" customHeight="1" x14ac:dyDescent="0.3">
      <c r="A67" s="184"/>
      <c r="B67" s="185"/>
      <c r="C67" s="79" t="s">
        <v>92</v>
      </c>
      <c r="D67" s="9">
        <v>3</v>
      </c>
      <c r="E67" s="108" t="s">
        <v>277</v>
      </c>
      <c r="F67" s="84" t="s">
        <v>182</v>
      </c>
      <c r="G67" s="84" t="s">
        <v>183</v>
      </c>
      <c r="H67" s="78" t="s">
        <v>266</v>
      </c>
      <c r="I67" s="84" t="s">
        <v>275</v>
      </c>
      <c r="J67" s="84" t="s">
        <v>278</v>
      </c>
      <c r="K67" s="16"/>
    </row>
    <row r="68" spans="1:11" ht="87.6" customHeight="1" x14ac:dyDescent="0.3">
      <c r="A68" s="184"/>
      <c r="B68" s="185"/>
      <c r="C68" s="79" t="s">
        <v>92</v>
      </c>
      <c r="D68" s="9">
        <v>4</v>
      </c>
      <c r="E68" s="76" t="s">
        <v>279</v>
      </c>
      <c r="F68" s="84" t="s">
        <v>182</v>
      </c>
      <c r="G68" s="84" t="s">
        <v>183</v>
      </c>
      <c r="H68" s="78" t="s">
        <v>266</v>
      </c>
      <c r="I68" s="84" t="s">
        <v>270</v>
      </c>
      <c r="J68" s="84" t="s">
        <v>280</v>
      </c>
      <c r="K68" s="16"/>
    </row>
    <row r="69" spans="1:11" ht="72" x14ac:dyDescent="0.3">
      <c r="A69" s="184"/>
      <c r="B69" s="185"/>
      <c r="C69" s="79" t="s">
        <v>93</v>
      </c>
      <c r="D69" s="9">
        <v>5</v>
      </c>
      <c r="E69" s="103" t="s">
        <v>281</v>
      </c>
      <c r="F69" s="84" t="s">
        <v>182</v>
      </c>
      <c r="G69" s="84" t="s">
        <v>183</v>
      </c>
      <c r="H69" s="78" t="s">
        <v>266</v>
      </c>
      <c r="I69" s="84" t="s">
        <v>282</v>
      </c>
      <c r="J69" s="84" t="s">
        <v>283</v>
      </c>
      <c r="K69" s="16"/>
    </row>
    <row r="70" spans="1:11" ht="108" x14ac:dyDescent="0.3">
      <c r="A70" s="184"/>
      <c r="B70" s="185"/>
      <c r="C70" s="79" t="s">
        <v>94</v>
      </c>
      <c r="D70" s="9">
        <v>6</v>
      </c>
      <c r="E70" s="76" t="s">
        <v>284</v>
      </c>
      <c r="F70" s="84" t="s">
        <v>182</v>
      </c>
      <c r="G70" s="84" t="s">
        <v>183</v>
      </c>
      <c r="H70" s="78" t="s">
        <v>266</v>
      </c>
      <c r="I70" s="84" t="s">
        <v>285</v>
      </c>
      <c r="J70" s="84" t="s">
        <v>286</v>
      </c>
      <c r="K70" s="16"/>
    </row>
    <row r="71" spans="1:11" ht="96" customHeight="1" x14ac:dyDescent="0.3">
      <c r="A71" s="184"/>
      <c r="B71" s="185"/>
      <c r="C71" s="79" t="s">
        <v>208</v>
      </c>
      <c r="D71" s="9">
        <v>7</v>
      </c>
      <c r="E71" s="76" t="s">
        <v>287</v>
      </c>
      <c r="F71" s="84" t="s">
        <v>182</v>
      </c>
      <c r="G71" s="84" t="s">
        <v>183</v>
      </c>
      <c r="H71" s="78"/>
      <c r="I71" s="84" t="s">
        <v>288</v>
      </c>
      <c r="J71" s="109" t="s">
        <v>289</v>
      </c>
      <c r="K71" s="16"/>
    </row>
    <row r="72" spans="1:11" ht="14.4" customHeight="1" x14ac:dyDescent="0.3">
      <c r="A72" s="14"/>
      <c r="B72" s="14"/>
      <c r="C72" s="14"/>
      <c r="D72" s="14"/>
      <c r="E72" s="172" t="s">
        <v>171</v>
      </c>
      <c r="F72" s="172"/>
      <c r="G72" s="172"/>
      <c r="H72" s="172"/>
      <c r="I72" s="172"/>
      <c r="J72" s="172"/>
      <c r="K72" s="172"/>
    </row>
    <row r="73" spans="1:11" ht="108" x14ac:dyDescent="0.3">
      <c r="A73" s="184" t="s">
        <v>140</v>
      </c>
      <c r="B73" s="185">
        <v>5</v>
      </c>
      <c r="C73" s="79" t="s">
        <v>91</v>
      </c>
      <c r="D73" s="9">
        <v>1</v>
      </c>
      <c r="E73" s="103" t="s">
        <v>290</v>
      </c>
      <c r="F73" s="78" t="s">
        <v>291</v>
      </c>
      <c r="G73" s="102" t="s">
        <v>183</v>
      </c>
      <c r="H73" s="9">
        <v>2019</v>
      </c>
      <c r="I73" s="84"/>
      <c r="J73" s="84" t="s">
        <v>292</v>
      </c>
      <c r="K73" s="16"/>
    </row>
    <row r="74" spans="1:11" ht="192" x14ac:dyDescent="0.3">
      <c r="A74" s="184"/>
      <c r="B74" s="185"/>
      <c r="C74" s="79" t="s">
        <v>92</v>
      </c>
      <c r="D74" s="9">
        <v>2</v>
      </c>
      <c r="E74" s="103" t="s">
        <v>293</v>
      </c>
      <c r="F74" s="78" t="s">
        <v>294</v>
      </c>
      <c r="G74" s="102" t="s">
        <v>183</v>
      </c>
      <c r="H74" s="9">
        <v>2019</v>
      </c>
      <c r="I74" s="84"/>
      <c r="J74" s="84" t="s">
        <v>295</v>
      </c>
      <c r="K74" s="16"/>
    </row>
    <row r="75" spans="1:11" ht="324" x14ac:dyDescent="0.3">
      <c r="A75" s="184"/>
      <c r="B75" s="185"/>
      <c r="C75" s="79" t="s">
        <v>93</v>
      </c>
      <c r="D75" s="9">
        <v>3</v>
      </c>
      <c r="E75" s="103" t="s">
        <v>296</v>
      </c>
      <c r="F75" s="78" t="s">
        <v>297</v>
      </c>
      <c r="G75" s="102" t="s">
        <v>183</v>
      </c>
      <c r="H75" s="9">
        <v>2019</v>
      </c>
      <c r="I75" s="84"/>
      <c r="J75" s="84" t="s">
        <v>298</v>
      </c>
      <c r="K75" s="16"/>
    </row>
    <row r="76" spans="1:11" ht="108" x14ac:dyDescent="0.3">
      <c r="A76" s="184"/>
      <c r="B76" s="185"/>
      <c r="C76" s="79" t="s">
        <v>94</v>
      </c>
      <c r="D76" s="9">
        <v>4</v>
      </c>
      <c r="E76" s="103" t="s">
        <v>299</v>
      </c>
      <c r="F76" s="78" t="s">
        <v>297</v>
      </c>
      <c r="G76" s="102" t="s">
        <v>183</v>
      </c>
      <c r="H76" s="9">
        <v>2019</v>
      </c>
      <c r="I76" s="84"/>
      <c r="J76" s="84" t="s">
        <v>300</v>
      </c>
      <c r="K76" s="16"/>
    </row>
    <row r="77" spans="1:11" ht="199.8" customHeight="1" x14ac:dyDescent="0.3">
      <c r="A77" s="184"/>
      <c r="B77" s="185"/>
      <c r="C77" s="79" t="s">
        <v>208</v>
      </c>
      <c r="D77" s="9">
        <v>5</v>
      </c>
      <c r="E77" s="103" t="s">
        <v>301</v>
      </c>
      <c r="F77" s="78" t="s">
        <v>297</v>
      </c>
      <c r="G77" s="102" t="s">
        <v>183</v>
      </c>
      <c r="H77" s="9">
        <v>2019</v>
      </c>
      <c r="I77" s="84"/>
      <c r="J77" s="84" t="s">
        <v>302</v>
      </c>
      <c r="K77" s="16"/>
    </row>
    <row r="78" spans="1:11" ht="300" x14ac:dyDescent="0.3">
      <c r="A78" s="184"/>
      <c r="B78" s="185"/>
      <c r="C78" s="79" t="s">
        <v>210</v>
      </c>
      <c r="D78" s="9">
        <v>6</v>
      </c>
      <c r="E78" s="103" t="s">
        <v>303</v>
      </c>
      <c r="F78" s="78" t="s">
        <v>297</v>
      </c>
      <c r="G78" s="102" t="s">
        <v>183</v>
      </c>
      <c r="H78" s="9">
        <v>2019</v>
      </c>
      <c r="I78" s="84"/>
      <c r="J78" s="84" t="s">
        <v>304</v>
      </c>
      <c r="K78" s="16"/>
    </row>
    <row r="79" spans="1:11" ht="156" x14ac:dyDescent="0.3">
      <c r="A79" s="184"/>
      <c r="B79" s="185"/>
      <c r="C79" s="79" t="s">
        <v>213</v>
      </c>
      <c r="D79" s="9">
        <v>7</v>
      </c>
      <c r="E79" s="103" t="s">
        <v>305</v>
      </c>
      <c r="F79" s="78" t="s">
        <v>306</v>
      </c>
      <c r="G79" s="102" t="s">
        <v>183</v>
      </c>
      <c r="H79" s="78">
        <v>2019</v>
      </c>
      <c r="I79" s="84"/>
      <c r="J79" s="84" t="s">
        <v>307</v>
      </c>
      <c r="K79" s="16"/>
    </row>
    <row r="80" spans="1:11" ht="60" x14ac:dyDescent="0.3">
      <c r="A80" s="184"/>
      <c r="B80" s="185"/>
      <c r="C80" s="79" t="s">
        <v>180</v>
      </c>
      <c r="D80" s="9">
        <v>8</v>
      </c>
      <c r="E80" s="103" t="s">
        <v>308</v>
      </c>
      <c r="F80" s="78" t="s">
        <v>306</v>
      </c>
      <c r="G80" s="102" t="s">
        <v>183</v>
      </c>
      <c r="H80" s="9">
        <v>2019</v>
      </c>
      <c r="I80" s="84"/>
      <c r="J80" s="84" t="s">
        <v>309</v>
      </c>
      <c r="K80" s="16"/>
    </row>
    <row r="81" spans="1:11" ht="132" x14ac:dyDescent="0.3">
      <c r="A81" s="184"/>
      <c r="B81" s="185"/>
      <c r="C81" s="79" t="s">
        <v>218</v>
      </c>
      <c r="D81" s="9">
        <v>9</v>
      </c>
      <c r="E81" s="103" t="s">
        <v>310</v>
      </c>
      <c r="F81" s="78" t="s">
        <v>306</v>
      </c>
      <c r="G81" s="102" t="s">
        <v>183</v>
      </c>
      <c r="H81" s="9">
        <v>2019</v>
      </c>
      <c r="I81" s="84"/>
      <c r="J81" s="84" t="s">
        <v>311</v>
      </c>
      <c r="K81" s="16"/>
    </row>
    <row r="82" spans="1:11" ht="132" x14ac:dyDescent="0.3">
      <c r="A82" s="184"/>
      <c r="B82" s="185"/>
      <c r="C82" s="79" t="s">
        <v>221</v>
      </c>
      <c r="D82" s="9">
        <v>10</v>
      </c>
      <c r="E82" s="103" t="s">
        <v>312</v>
      </c>
      <c r="F82" s="78" t="s">
        <v>306</v>
      </c>
      <c r="G82" s="102" t="s">
        <v>183</v>
      </c>
      <c r="H82" s="9">
        <v>2017</v>
      </c>
      <c r="I82" s="84"/>
      <c r="J82" s="84" t="s">
        <v>313</v>
      </c>
      <c r="K82" s="16"/>
    </row>
    <row r="83" spans="1:11" ht="168" x14ac:dyDescent="0.3">
      <c r="A83" s="184"/>
      <c r="B83" s="185"/>
      <c r="C83" s="79" t="s">
        <v>224</v>
      </c>
      <c r="D83" s="9">
        <v>11</v>
      </c>
      <c r="E83" s="103" t="s">
        <v>314</v>
      </c>
      <c r="F83" s="78" t="s">
        <v>306</v>
      </c>
      <c r="G83" s="102" t="s">
        <v>183</v>
      </c>
      <c r="H83" s="9">
        <v>2019</v>
      </c>
      <c r="I83" s="84"/>
      <c r="J83" s="84" t="s">
        <v>315</v>
      </c>
      <c r="K83" s="16"/>
    </row>
    <row r="84" spans="1:11" ht="84" x14ac:dyDescent="0.3">
      <c r="A84" s="184"/>
      <c r="B84" s="185"/>
      <c r="C84" s="79" t="s">
        <v>227</v>
      </c>
      <c r="D84" s="9">
        <v>12</v>
      </c>
      <c r="E84" s="103" t="s">
        <v>316</v>
      </c>
      <c r="F84" s="78" t="s">
        <v>306</v>
      </c>
      <c r="G84" s="102" t="s">
        <v>183</v>
      </c>
      <c r="H84" s="9">
        <v>2019</v>
      </c>
      <c r="I84" s="84"/>
      <c r="J84" s="84" t="s">
        <v>317</v>
      </c>
      <c r="K84" s="16"/>
    </row>
    <row r="85" spans="1:11" ht="372" x14ac:dyDescent="0.3">
      <c r="A85" s="184"/>
      <c r="B85" s="185"/>
      <c r="C85" s="79" t="s">
        <v>231</v>
      </c>
      <c r="D85" s="9">
        <v>13</v>
      </c>
      <c r="E85" s="103" t="s">
        <v>318</v>
      </c>
      <c r="F85" s="78" t="s">
        <v>306</v>
      </c>
      <c r="G85" s="102" t="s">
        <v>183</v>
      </c>
      <c r="H85" s="9">
        <v>2018</v>
      </c>
      <c r="I85" s="84"/>
      <c r="J85" s="84" t="s">
        <v>318</v>
      </c>
      <c r="K85" s="16"/>
    </row>
    <row r="86" spans="1:11" ht="72" x14ac:dyDescent="0.3">
      <c r="A86" s="184"/>
      <c r="B86" s="185"/>
      <c r="C86" s="79" t="s">
        <v>234</v>
      </c>
      <c r="D86" s="9">
        <v>14</v>
      </c>
      <c r="E86" s="103" t="s">
        <v>319</v>
      </c>
      <c r="F86" s="78" t="s">
        <v>320</v>
      </c>
      <c r="G86" s="102" t="s">
        <v>183</v>
      </c>
      <c r="H86" s="9"/>
      <c r="I86" s="84"/>
      <c r="J86" s="84" t="s">
        <v>321</v>
      </c>
      <c r="K86" s="16"/>
    </row>
    <row r="87" spans="1:11" ht="72" x14ac:dyDescent="0.3">
      <c r="A87" s="184"/>
      <c r="B87" s="185"/>
      <c r="C87" s="79" t="s">
        <v>237</v>
      </c>
      <c r="D87" s="9">
        <v>15</v>
      </c>
      <c r="E87" s="103" t="s">
        <v>322</v>
      </c>
      <c r="F87" s="78" t="s">
        <v>320</v>
      </c>
      <c r="G87" s="102" t="s">
        <v>183</v>
      </c>
      <c r="H87" s="9"/>
      <c r="I87" s="84"/>
      <c r="J87" s="84" t="s">
        <v>321</v>
      </c>
      <c r="K87" s="16"/>
    </row>
    <row r="88" spans="1:11" ht="72" x14ac:dyDescent="0.3">
      <c r="A88" s="184"/>
      <c r="B88" s="185"/>
      <c r="C88" s="79" t="s">
        <v>240</v>
      </c>
      <c r="D88" s="9">
        <v>16</v>
      </c>
      <c r="E88" s="103" t="s">
        <v>323</v>
      </c>
      <c r="F88" s="78" t="s">
        <v>320</v>
      </c>
      <c r="G88" s="102" t="s">
        <v>183</v>
      </c>
      <c r="H88" s="9"/>
      <c r="I88" s="84"/>
      <c r="J88" s="84" t="s">
        <v>324</v>
      </c>
      <c r="K88" s="16"/>
    </row>
    <row r="89" spans="1:11" ht="96" x14ac:dyDescent="0.3">
      <c r="A89" s="184"/>
      <c r="B89" s="185"/>
      <c r="C89" s="79" t="s">
        <v>243</v>
      </c>
      <c r="D89" s="9">
        <v>17</v>
      </c>
      <c r="E89" s="103" t="s">
        <v>325</v>
      </c>
      <c r="F89" s="78" t="s">
        <v>326</v>
      </c>
      <c r="G89" s="102" t="s">
        <v>183</v>
      </c>
      <c r="H89" s="9"/>
      <c r="I89" s="84"/>
      <c r="J89" s="84" t="s">
        <v>327</v>
      </c>
      <c r="K89" s="16"/>
    </row>
    <row r="90" spans="1:11" ht="108" x14ac:dyDescent="0.3">
      <c r="A90" s="184"/>
      <c r="B90" s="185"/>
      <c r="C90" s="79" t="s">
        <v>246</v>
      </c>
      <c r="D90" s="9">
        <v>18</v>
      </c>
      <c r="E90" s="103" t="s">
        <v>328</v>
      </c>
      <c r="F90" s="78" t="s">
        <v>326</v>
      </c>
      <c r="G90" s="102" t="s">
        <v>183</v>
      </c>
      <c r="H90" s="9"/>
      <c r="I90" s="84"/>
      <c r="J90" s="84" t="s">
        <v>329</v>
      </c>
      <c r="K90" s="16"/>
    </row>
  </sheetData>
  <mergeCells count="32">
    <mergeCell ref="C11:C17"/>
    <mergeCell ref="B11:B17"/>
    <mergeCell ref="A19:A27"/>
    <mergeCell ref="C19:C27"/>
    <mergeCell ref="B19:B27"/>
    <mergeCell ref="A11:A17"/>
    <mergeCell ref="E10:K10"/>
    <mergeCell ref="D28:K28"/>
    <mergeCell ref="A29:A35"/>
    <mergeCell ref="B29:B35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K6"/>
    <mergeCell ref="C36:K36"/>
    <mergeCell ref="A37:A61"/>
    <mergeCell ref="B37:B61"/>
    <mergeCell ref="C37:C61"/>
    <mergeCell ref="E62:K62"/>
    <mergeCell ref="A73:A90"/>
    <mergeCell ref="B73:B90"/>
    <mergeCell ref="A63:A71"/>
    <mergeCell ref="B63:B71"/>
    <mergeCell ref="E72:K72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workbookViewId="0">
      <selection activeCell="F47" sqref="F47:F48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201" t="s">
        <v>49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</row>
    <row r="3" spans="1:18" ht="15.6" x14ac:dyDescent="0.3">
      <c r="A3" s="171" t="s">
        <v>50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4" spans="1:18" ht="15.6" x14ac:dyDescent="0.3">
      <c r="A4" s="179" t="s">
        <v>51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</row>
    <row r="5" spans="1:18" ht="15.6" x14ac:dyDescent="0.3">
      <c r="A5" s="202" t="s">
        <v>128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</row>
    <row r="6" spans="1:18" ht="15.6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25.5" customHeight="1" x14ac:dyDescent="0.3">
      <c r="A7" s="18"/>
      <c r="B7" s="8" t="s">
        <v>18</v>
      </c>
      <c r="C7" s="8"/>
      <c r="G7" s="180" t="str">
        <f>'Форма 1'!$E$11</f>
        <v>«Городское хозяйство» в муниципальном образовании «Город Можга» на 2015-2024 годы»</v>
      </c>
      <c r="H7" s="180"/>
      <c r="I7" s="180"/>
      <c r="J7" s="180"/>
      <c r="K7" s="180"/>
      <c r="L7" s="180"/>
      <c r="M7" s="180"/>
      <c r="N7" s="180"/>
      <c r="O7" s="180"/>
      <c r="P7" s="180"/>
      <c r="Q7" s="180"/>
    </row>
    <row r="8" spans="1:18" ht="15.6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8" ht="114" customHeight="1" x14ac:dyDescent="0.3">
      <c r="A9" s="188" t="s">
        <v>0</v>
      </c>
      <c r="B9" s="188"/>
      <c r="C9" s="188"/>
      <c r="D9" s="188"/>
      <c r="E9" s="188"/>
      <c r="F9" s="188" t="s">
        <v>95</v>
      </c>
      <c r="G9" s="188" t="s">
        <v>34</v>
      </c>
      <c r="H9" s="188" t="s">
        <v>35</v>
      </c>
      <c r="I9" s="188"/>
      <c r="J9" s="188"/>
      <c r="K9" s="188"/>
      <c r="L9" s="188"/>
      <c r="M9" s="188" t="s">
        <v>36</v>
      </c>
      <c r="N9" s="188"/>
      <c r="O9" s="188"/>
      <c r="P9" s="188" t="s">
        <v>37</v>
      </c>
      <c r="Q9" s="188"/>
      <c r="R9" s="1"/>
    </row>
    <row r="10" spans="1:18" ht="45" customHeight="1" x14ac:dyDescent="0.3">
      <c r="A10" s="188"/>
      <c r="B10" s="188"/>
      <c r="C10" s="188"/>
      <c r="D10" s="188"/>
      <c r="E10" s="188"/>
      <c r="F10" s="188"/>
      <c r="G10" s="188"/>
      <c r="H10" s="188" t="s">
        <v>33</v>
      </c>
      <c r="I10" s="188" t="s">
        <v>38</v>
      </c>
      <c r="J10" s="188" t="s">
        <v>39</v>
      </c>
      <c r="K10" s="188" t="s">
        <v>40</v>
      </c>
      <c r="L10" s="188" t="s">
        <v>41</v>
      </c>
      <c r="M10" s="188" t="s">
        <v>42</v>
      </c>
      <c r="N10" s="188" t="s">
        <v>43</v>
      </c>
      <c r="O10" s="188" t="s">
        <v>44</v>
      </c>
      <c r="P10" s="188" t="s">
        <v>45</v>
      </c>
      <c r="Q10" s="188" t="s">
        <v>46</v>
      </c>
      <c r="R10" s="1"/>
    </row>
    <row r="11" spans="1:18" x14ac:dyDescent="0.3">
      <c r="A11" s="2" t="s">
        <v>11</v>
      </c>
      <c r="B11" s="2" t="s">
        <v>12</v>
      </c>
      <c r="C11" s="2" t="s">
        <v>27</v>
      </c>
      <c r="D11" s="12" t="s">
        <v>28</v>
      </c>
      <c r="E11" s="12" t="s">
        <v>47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"/>
    </row>
    <row r="12" spans="1:18" x14ac:dyDescent="0.3">
      <c r="A12" s="2"/>
      <c r="B12" s="2"/>
      <c r="C12" s="2"/>
      <c r="D12" s="77"/>
      <c r="E12" s="77"/>
      <c r="F12" s="192" t="s">
        <v>330</v>
      </c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4"/>
      <c r="R12" s="1"/>
    </row>
    <row r="13" spans="1:18" ht="48.6" customHeight="1" x14ac:dyDescent="0.3">
      <c r="A13" s="184" t="s">
        <v>140</v>
      </c>
      <c r="B13" s="197">
        <v>1</v>
      </c>
      <c r="C13" s="199"/>
      <c r="D13" s="200"/>
      <c r="E13" s="199"/>
      <c r="F13" s="188" t="s">
        <v>134</v>
      </c>
      <c r="G13" s="112" t="s">
        <v>48</v>
      </c>
      <c r="H13" s="27"/>
      <c r="I13" s="27"/>
      <c r="J13" s="27"/>
      <c r="K13" s="27"/>
      <c r="L13" s="27"/>
      <c r="M13" s="113">
        <f>M14</f>
        <v>1010.1</v>
      </c>
      <c r="N13" s="114"/>
      <c r="O13" s="113">
        <f t="shared" ref="O13:P13" si="0">O14</f>
        <v>1010.1</v>
      </c>
      <c r="P13" s="113">
        <f t="shared" si="0"/>
        <v>100</v>
      </c>
      <c r="Q13" s="27"/>
      <c r="R13" s="1"/>
    </row>
    <row r="14" spans="1:18" ht="36" x14ac:dyDescent="0.3">
      <c r="A14" s="184"/>
      <c r="B14" s="198"/>
      <c r="C14" s="199"/>
      <c r="D14" s="200"/>
      <c r="E14" s="199"/>
      <c r="F14" s="188"/>
      <c r="G14" s="24" t="s">
        <v>52</v>
      </c>
      <c r="H14" s="27"/>
      <c r="I14" s="26"/>
      <c r="J14" s="27"/>
      <c r="K14" s="26"/>
      <c r="L14" s="27"/>
      <c r="M14" s="117">
        <f>SUM(M15:M19)</f>
        <v>1010.1</v>
      </c>
      <c r="N14" s="117"/>
      <c r="O14" s="117">
        <f>SUM(O15:O19)</f>
        <v>1010.1</v>
      </c>
      <c r="P14" s="117">
        <v>100</v>
      </c>
      <c r="Q14" s="117"/>
      <c r="R14" s="1"/>
    </row>
    <row r="15" spans="1:18" ht="104.4" customHeight="1" x14ac:dyDescent="0.3">
      <c r="A15" s="110" t="s">
        <v>140</v>
      </c>
      <c r="B15" s="129">
        <v>1</v>
      </c>
      <c r="C15" s="111" t="s">
        <v>32</v>
      </c>
      <c r="D15" s="63"/>
      <c r="E15" s="64"/>
      <c r="F15" s="63" t="s">
        <v>124</v>
      </c>
      <c r="G15" s="56" t="s">
        <v>52</v>
      </c>
      <c r="H15" s="52"/>
      <c r="I15" s="52"/>
      <c r="J15" s="52"/>
      <c r="K15" s="52"/>
      <c r="L15" s="52"/>
      <c r="M15" s="53"/>
      <c r="N15" s="54"/>
      <c r="O15" s="53"/>
      <c r="P15" s="55"/>
      <c r="Q15" s="52"/>
      <c r="R15" s="1"/>
    </row>
    <row r="16" spans="1:18" ht="129.6" customHeight="1" x14ac:dyDescent="0.3">
      <c r="A16" s="58" t="s">
        <v>140</v>
      </c>
      <c r="B16" s="129">
        <v>1</v>
      </c>
      <c r="C16" s="58" t="s">
        <v>32</v>
      </c>
      <c r="D16" s="61" t="s">
        <v>91</v>
      </c>
      <c r="E16" s="62"/>
      <c r="F16" s="59" t="s">
        <v>119</v>
      </c>
      <c r="G16" s="24" t="s">
        <v>52</v>
      </c>
      <c r="H16" s="25"/>
      <c r="I16" s="26"/>
      <c r="J16" s="25"/>
      <c r="K16" s="26"/>
      <c r="L16" s="27"/>
      <c r="M16" s="16"/>
      <c r="N16" s="16"/>
      <c r="O16" s="16"/>
      <c r="P16" s="9"/>
      <c r="Q16" s="9"/>
      <c r="R16" s="1"/>
    </row>
    <row r="17" spans="1:17" ht="132.6" customHeight="1" x14ac:dyDescent="0.3">
      <c r="A17" s="58" t="s">
        <v>140</v>
      </c>
      <c r="B17" s="129">
        <v>1</v>
      </c>
      <c r="C17" s="58" t="s">
        <v>32</v>
      </c>
      <c r="D17" s="61" t="s">
        <v>92</v>
      </c>
      <c r="E17" s="60"/>
      <c r="F17" s="59" t="s">
        <v>125</v>
      </c>
      <c r="G17" s="24" t="s">
        <v>52</v>
      </c>
      <c r="H17" s="25"/>
      <c r="I17" s="26"/>
      <c r="J17" s="25"/>
      <c r="K17" s="26"/>
      <c r="L17" s="27"/>
      <c r="M17" s="40"/>
      <c r="N17" s="40"/>
      <c r="O17" s="40"/>
      <c r="P17" s="40"/>
      <c r="Q17" s="40"/>
    </row>
    <row r="18" spans="1:17" ht="99.6" customHeight="1" x14ac:dyDescent="0.3">
      <c r="A18" s="58" t="s">
        <v>140</v>
      </c>
      <c r="B18" s="129">
        <v>1</v>
      </c>
      <c r="C18" s="58" t="s">
        <v>32</v>
      </c>
      <c r="D18" s="61" t="s">
        <v>93</v>
      </c>
      <c r="E18" s="60"/>
      <c r="F18" s="59" t="s">
        <v>126</v>
      </c>
      <c r="G18" s="24" t="s">
        <v>52</v>
      </c>
      <c r="H18" s="25"/>
      <c r="I18" s="26"/>
      <c r="J18" s="25"/>
      <c r="K18" s="26"/>
      <c r="L18" s="27"/>
      <c r="M18" s="45"/>
      <c r="N18" s="47"/>
      <c r="O18" s="45"/>
      <c r="P18" s="39"/>
      <c r="Q18" s="40"/>
    </row>
    <row r="19" spans="1:17" ht="189.75" customHeight="1" x14ac:dyDescent="0.3">
      <c r="A19" s="15" t="s">
        <v>140</v>
      </c>
      <c r="B19" s="129">
        <v>1</v>
      </c>
      <c r="C19" s="15" t="s">
        <v>32</v>
      </c>
      <c r="D19" s="23" t="s">
        <v>94</v>
      </c>
      <c r="E19" s="14"/>
      <c r="F19" s="59" t="s">
        <v>135</v>
      </c>
      <c r="G19" s="24" t="s">
        <v>52</v>
      </c>
      <c r="H19" s="25"/>
      <c r="I19" s="26"/>
      <c r="J19" s="25"/>
      <c r="K19" s="26"/>
      <c r="L19" s="27"/>
      <c r="M19" s="71">
        <v>1010.1</v>
      </c>
      <c r="N19" s="40"/>
      <c r="O19" s="71">
        <v>1010.1</v>
      </c>
      <c r="P19" s="71">
        <v>100</v>
      </c>
      <c r="Q19" s="71"/>
    </row>
    <row r="20" spans="1:17" ht="14.4" customHeight="1" x14ac:dyDescent="0.3">
      <c r="A20" s="14"/>
      <c r="B20" s="14"/>
      <c r="C20" s="14"/>
      <c r="D20" s="14"/>
      <c r="E20" s="14"/>
      <c r="F20" s="172" t="s">
        <v>154</v>
      </c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</row>
    <row r="21" spans="1:17" ht="22.8" customHeight="1" x14ac:dyDescent="0.3">
      <c r="A21" s="195" t="s">
        <v>140</v>
      </c>
      <c r="B21" s="197">
        <v>2</v>
      </c>
      <c r="C21" s="199"/>
      <c r="D21" s="200"/>
      <c r="E21" s="199"/>
      <c r="F21" s="188" t="s">
        <v>336</v>
      </c>
      <c r="G21" s="112" t="s">
        <v>48</v>
      </c>
      <c r="H21" s="27"/>
      <c r="I21" s="27"/>
      <c r="J21" s="27"/>
      <c r="K21" s="27"/>
      <c r="L21" s="27"/>
      <c r="M21" s="113">
        <f>M22</f>
        <v>52097.99</v>
      </c>
      <c r="N21" s="114"/>
      <c r="O21" s="113">
        <f>O22</f>
        <v>16014.52</v>
      </c>
      <c r="P21" s="115">
        <f t="shared" ref="P21:P27" si="1">O21/M21*100</f>
        <v>30.739228135288904</v>
      </c>
      <c r="Q21" s="27"/>
    </row>
    <row r="22" spans="1:17" ht="36" x14ac:dyDescent="0.3">
      <c r="A22" s="196"/>
      <c r="B22" s="198"/>
      <c r="C22" s="199"/>
      <c r="D22" s="200"/>
      <c r="E22" s="199"/>
      <c r="F22" s="188"/>
      <c r="G22" s="116" t="s">
        <v>52</v>
      </c>
      <c r="H22" s="27">
        <v>981</v>
      </c>
      <c r="I22" s="26" t="s">
        <v>208</v>
      </c>
      <c r="J22" s="27">
        <v>2</v>
      </c>
      <c r="K22" s="26"/>
      <c r="L22" s="27"/>
      <c r="M22" s="117">
        <f>SUM(M23:M27)</f>
        <v>52097.99</v>
      </c>
      <c r="N22" s="117"/>
      <c r="O22" s="117">
        <f>SUM(O23:O27)</f>
        <v>16014.52</v>
      </c>
      <c r="P22" s="115">
        <f t="shared" si="1"/>
        <v>30.739228135288904</v>
      </c>
      <c r="Q22" s="27"/>
    </row>
    <row r="23" spans="1:17" ht="66.599999999999994" customHeight="1" x14ac:dyDescent="0.3">
      <c r="A23" s="79" t="s">
        <v>140</v>
      </c>
      <c r="B23" s="118">
        <v>2</v>
      </c>
      <c r="C23" s="118">
        <v>1</v>
      </c>
      <c r="D23" s="78">
        <v>1</v>
      </c>
      <c r="E23" s="83"/>
      <c r="F23" s="78" t="s">
        <v>331</v>
      </c>
      <c r="G23" s="116" t="s">
        <v>52</v>
      </c>
      <c r="H23" s="27">
        <v>981</v>
      </c>
      <c r="I23" s="26" t="s">
        <v>208</v>
      </c>
      <c r="J23" s="27">
        <v>2</v>
      </c>
      <c r="K23" s="26"/>
      <c r="L23" s="27"/>
      <c r="M23" s="117">
        <v>30000</v>
      </c>
      <c r="N23" s="117"/>
      <c r="O23" s="117"/>
      <c r="P23" s="115">
        <f t="shared" si="1"/>
        <v>0</v>
      </c>
      <c r="Q23" s="27"/>
    </row>
    <row r="24" spans="1:17" ht="84" x14ac:dyDescent="0.3">
      <c r="A24" s="79" t="s">
        <v>140</v>
      </c>
      <c r="B24" s="118">
        <v>2</v>
      </c>
      <c r="C24" s="118">
        <v>1</v>
      </c>
      <c r="D24" s="78">
        <v>1</v>
      </c>
      <c r="E24" s="83"/>
      <c r="F24" s="78" t="s">
        <v>332</v>
      </c>
      <c r="G24" s="116" t="s">
        <v>52</v>
      </c>
      <c r="H24" s="27">
        <v>981</v>
      </c>
      <c r="I24" s="26" t="s">
        <v>208</v>
      </c>
      <c r="J24" s="27">
        <v>2</v>
      </c>
      <c r="K24" s="26"/>
      <c r="L24" s="27"/>
      <c r="M24" s="117">
        <v>8998.7000000000007</v>
      </c>
      <c r="N24" s="117"/>
      <c r="O24" s="117">
        <v>8998.7000000000007</v>
      </c>
      <c r="P24" s="115">
        <f t="shared" si="1"/>
        <v>100</v>
      </c>
      <c r="Q24" s="27"/>
    </row>
    <row r="25" spans="1:17" ht="78" customHeight="1" x14ac:dyDescent="0.3">
      <c r="A25" s="79" t="s">
        <v>140</v>
      </c>
      <c r="B25" s="118">
        <v>2</v>
      </c>
      <c r="C25" s="118">
        <v>1</v>
      </c>
      <c r="D25" s="78">
        <v>1</v>
      </c>
      <c r="E25" s="83"/>
      <c r="F25" s="78" t="s">
        <v>333</v>
      </c>
      <c r="G25" s="116" t="s">
        <v>52</v>
      </c>
      <c r="H25" s="27">
        <v>981</v>
      </c>
      <c r="I25" s="26" t="s">
        <v>208</v>
      </c>
      <c r="J25" s="27">
        <v>2</v>
      </c>
      <c r="K25" s="26"/>
      <c r="L25" s="27"/>
      <c r="M25" s="117">
        <v>3916.4</v>
      </c>
      <c r="N25" s="117"/>
      <c r="O25" s="117">
        <v>2847.57</v>
      </c>
      <c r="P25" s="115">
        <f t="shared" si="1"/>
        <v>72.708865284444897</v>
      </c>
      <c r="Q25" s="27"/>
    </row>
    <row r="26" spans="1:17" ht="64.8" customHeight="1" x14ac:dyDescent="0.3">
      <c r="A26" s="79" t="s">
        <v>140</v>
      </c>
      <c r="B26" s="118">
        <v>2</v>
      </c>
      <c r="C26" s="118">
        <v>1</v>
      </c>
      <c r="D26" s="78">
        <v>1</v>
      </c>
      <c r="E26" s="83"/>
      <c r="F26" s="78" t="s">
        <v>334</v>
      </c>
      <c r="G26" s="116" t="s">
        <v>52</v>
      </c>
      <c r="H26" s="27">
        <v>981</v>
      </c>
      <c r="I26" s="26" t="s">
        <v>208</v>
      </c>
      <c r="J26" s="27">
        <v>2</v>
      </c>
      <c r="K26" s="26"/>
      <c r="L26" s="27"/>
      <c r="M26" s="117">
        <v>5044.7</v>
      </c>
      <c r="N26" s="117"/>
      <c r="O26" s="117">
        <v>30.06</v>
      </c>
      <c r="P26" s="113">
        <f t="shared" si="1"/>
        <v>0.59587289630701534</v>
      </c>
      <c r="Q26" s="27"/>
    </row>
    <row r="27" spans="1:17" ht="124.2" customHeight="1" x14ac:dyDescent="0.3">
      <c r="A27" s="79" t="s">
        <v>140</v>
      </c>
      <c r="B27" s="118">
        <v>2</v>
      </c>
      <c r="C27" s="118">
        <v>1</v>
      </c>
      <c r="D27" s="78">
        <v>1</v>
      </c>
      <c r="E27" s="83"/>
      <c r="F27" s="78" t="s">
        <v>335</v>
      </c>
      <c r="G27" s="116" t="s">
        <v>52</v>
      </c>
      <c r="H27" s="27">
        <v>981</v>
      </c>
      <c r="I27" s="26" t="s">
        <v>208</v>
      </c>
      <c r="J27" s="27">
        <v>2</v>
      </c>
      <c r="K27" s="26"/>
      <c r="L27" s="27"/>
      <c r="M27" s="117">
        <v>4138.1899999999996</v>
      </c>
      <c r="N27" s="117"/>
      <c r="O27" s="117">
        <v>4138.1899999999996</v>
      </c>
      <c r="P27" s="115">
        <f t="shared" si="1"/>
        <v>100</v>
      </c>
      <c r="Q27" s="27"/>
    </row>
    <row r="28" spans="1:17" ht="14.4" customHeight="1" x14ac:dyDescent="0.3">
      <c r="A28" s="14"/>
      <c r="B28" s="14"/>
      <c r="C28" s="14"/>
      <c r="D28" s="14"/>
      <c r="E28" s="14"/>
      <c r="F28" s="172" t="s">
        <v>153</v>
      </c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</row>
    <row r="29" spans="1:17" x14ac:dyDescent="0.3">
      <c r="A29" s="124"/>
      <c r="B29" s="125"/>
      <c r="C29" s="83"/>
      <c r="D29" s="82"/>
      <c r="E29" s="83"/>
      <c r="F29" s="78"/>
      <c r="G29" s="112" t="s">
        <v>48</v>
      </c>
      <c r="H29" s="27"/>
      <c r="I29" s="27"/>
      <c r="J29" s="27"/>
      <c r="K29" s="27"/>
      <c r="L29" s="27"/>
      <c r="M29" s="113">
        <f>SUM(M30:M35)</f>
        <v>9059.880000000001</v>
      </c>
      <c r="N29" s="114"/>
      <c r="O29" s="113">
        <f>SUM(O30:O35)</f>
        <v>1707.0300000000002</v>
      </c>
      <c r="P29" s="115">
        <f t="shared" ref="P29:P33" si="2">O29/M29*100</f>
        <v>18.841640286626312</v>
      </c>
      <c r="Q29" s="27"/>
    </row>
    <row r="30" spans="1:17" ht="60" x14ac:dyDescent="0.3">
      <c r="A30" s="79" t="s">
        <v>140</v>
      </c>
      <c r="B30" s="118">
        <v>3</v>
      </c>
      <c r="C30" s="118">
        <v>1</v>
      </c>
      <c r="D30" s="78"/>
      <c r="E30" s="83"/>
      <c r="F30" s="78" t="s">
        <v>244</v>
      </c>
      <c r="G30" s="116" t="s">
        <v>52</v>
      </c>
      <c r="H30" s="119">
        <v>981</v>
      </c>
      <c r="I30" s="120" t="s">
        <v>197</v>
      </c>
      <c r="J30" s="119">
        <v>1</v>
      </c>
      <c r="K30" s="26"/>
      <c r="L30" s="27"/>
      <c r="M30" s="117">
        <v>950</v>
      </c>
      <c r="N30" s="117"/>
      <c r="O30" s="117">
        <v>805.1</v>
      </c>
      <c r="P30" s="115">
        <f t="shared" si="2"/>
        <v>84.747368421052641</v>
      </c>
      <c r="Q30" s="27"/>
    </row>
    <row r="31" spans="1:17" ht="96" x14ac:dyDescent="0.3">
      <c r="A31" s="79" t="s">
        <v>140</v>
      </c>
      <c r="B31" s="118">
        <v>3</v>
      </c>
      <c r="C31" s="118">
        <v>2</v>
      </c>
      <c r="D31" s="78"/>
      <c r="E31" s="83"/>
      <c r="F31" s="106" t="s">
        <v>337</v>
      </c>
      <c r="G31" s="116" t="s">
        <v>52</v>
      </c>
      <c r="H31" s="9">
        <v>981</v>
      </c>
      <c r="I31" s="9">
        <v>1</v>
      </c>
      <c r="J31" s="9">
        <v>13</v>
      </c>
      <c r="K31" s="121"/>
      <c r="L31" s="27"/>
      <c r="M31" s="117"/>
      <c r="N31" s="117"/>
      <c r="O31" s="117"/>
      <c r="P31" s="115"/>
      <c r="Q31" s="27"/>
    </row>
    <row r="32" spans="1:17" ht="72" x14ac:dyDescent="0.3">
      <c r="A32" s="79" t="s">
        <v>140</v>
      </c>
      <c r="B32" s="118">
        <v>3</v>
      </c>
      <c r="C32" s="118">
        <v>3</v>
      </c>
      <c r="D32" s="78"/>
      <c r="E32" s="83"/>
      <c r="F32" s="78" t="s">
        <v>338</v>
      </c>
      <c r="G32" s="116" t="s">
        <v>52</v>
      </c>
      <c r="H32" s="122">
        <v>981</v>
      </c>
      <c r="I32" s="123" t="s">
        <v>197</v>
      </c>
      <c r="J32" s="122">
        <v>5</v>
      </c>
      <c r="K32" s="26"/>
      <c r="L32" s="27"/>
      <c r="M32" s="117">
        <v>411.2</v>
      </c>
      <c r="N32" s="117"/>
      <c r="O32" s="117">
        <v>298.56</v>
      </c>
      <c r="P32" s="115">
        <f t="shared" si="2"/>
        <v>72.607003891050582</v>
      </c>
      <c r="Q32" s="27"/>
    </row>
    <row r="33" spans="1:17" ht="168" x14ac:dyDescent="0.3">
      <c r="A33" s="79" t="s">
        <v>140</v>
      </c>
      <c r="B33" s="118">
        <v>3</v>
      </c>
      <c r="C33" s="118">
        <v>4</v>
      </c>
      <c r="D33" s="78"/>
      <c r="E33" s="83"/>
      <c r="F33" s="78" t="s">
        <v>339</v>
      </c>
      <c r="G33" s="116" t="s">
        <v>52</v>
      </c>
      <c r="H33" s="122">
        <v>981</v>
      </c>
      <c r="I33" s="123" t="s">
        <v>197</v>
      </c>
      <c r="J33" s="122">
        <v>1</v>
      </c>
      <c r="K33" s="26"/>
      <c r="L33" s="27"/>
      <c r="M33" s="117">
        <v>7698.68</v>
      </c>
      <c r="N33" s="117"/>
      <c r="O33" s="117">
        <v>603.37</v>
      </c>
      <c r="P33" s="115">
        <f t="shared" si="2"/>
        <v>7.8373175661282186</v>
      </c>
      <c r="Q33" s="27"/>
    </row>
    <row r="34" spans="1:17" ht="132" x14ac:dyDescent="0.3">
      <c r="A34" s="79" t="s">
        <v>140</v>
      </c>
      <c r="B34" s="118">
        <v>3</v>
      </c>
      <c r="C34" s="118">
        <v>5</v>
      </c>
      <c r="D34" s="78"/>
      <c r="E34" s="83"/>
      <c r="F34" s="106" t="s">
        <v>340</v>
      </c>
      <c r="G34" s="116" t="s">
        <v>52</v>
      </c>
      <c r="H34" s="122">
        <v>981</v>
      </c>
      <c r="I34" s="123" t="s">
        <v>197</v>
      </c>
      <c r="J34" s="122">
        <v>1</v>
      </c>
      <c r="K34" s="26"/>
      <c r="L34" s="27"/>
      <c r="M34" s="117"/>
      <c r="N34" s="117"/>
      <c r="O34" s="117"/>
      <c r="P34" s="115"/>
      <c r="Q34" s="27"/>
    </row>
    <row r="35" spans="1:17" ht="132" x14ac:dyDescent="0.3">
      <c r="A35" s="79" t="s">
        <v>140</v>
      </c>
      <c r="B35" s="118">
        <v>3</v>
      </c>
      <c r="C35" s="118">
        <v>6</v>
      </c>
      <c r="D35" s="78"/>
      <c r="E35" s="83"/>
      <c r="F35" s="78" t="s">
        <v>341</v>
      </c>
      <c r="G35" s="116" t="s">
        <v>52</v>
      </c>
      <c r="H35" s="27">
        <v>981</v>
      </c>
      <c r="I35" s="26" t="s">
        <v>91</v>
      </c>
      <c r="J35" s="27">
        <v>4</v>
      </c>
      <c r="K35" s="26"/>
      <c r="L35" s="27"/>
      <c r="M35" s="117"/>
      <c r="N35" s="117"/>
      <c r="O35" s="117"/>
      <c r="P35" s="115"/>
      <c r="Q35" s="27"/>
    </row>
    <row r="36" spans="1:17" ht="14.4" customHeight="1" x14ac:dyDescent="0.3">
      <c r="A36" s="14"/>
      <c r="B36" s="14"/>
      <c r="C36" s="14"/>
      <c r="D36" s="14"/>
      <c r="E36" s="14"/>
      <c r="F36" s="172" t="s">
        <v>170</v>
      </c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</row>
    <row r="37" spans="1:17" x14ac:dyDescent="0.3">
      <c r="A37" s="124"/>
      <c r="B37" s="125"/>
      <c r="C37" s="126"/>
      <c r="D37" s="127"/>
      <c r="E37" s="83"/>
      <c r="F37" s="78"/>
      <c r="G37" s="128" t="s">
        <v>48</v>
      </c>
      <c r="H37" s="27"/>
      <c r="I37" s="27"/>
      <c r="J37" s="27"/>
      <c r="K37" s="27"/>
      <c r="L37" s="27"/>
      <c r="M37" s="113">
        <f>M38</f>
        <v>11563.85122</v>
      </c>
      <c r="N37" s="114"/>
      <c r="O37" s="113">
        <v>10217.950000000001</v>
      </c>
      <c r="P37" s="115">
        <f t="shared" ref="P37:P44" si="3">O37/M37*100</f>
        <v>88.361133376809391</v>
      </c>
      <c r="Q37" s="27">
        <v>88.36</v>
      </c>
    </row>
    <row r="38" spans="1:17" ht="48" x14ac:dyDescent="0.3">
      <c r="A38" s="81" t="s">
        <v>140</v>
      </c>
      <c r="B38" s="129">
        <v>4</v>
      </c>
      <c r="C38" s="129">
        <v>1</v>
      </c>
      <c r="D38" s="130"/>
      <c r="E38" s="131"/>
      <c r="F38" s="132" t="s">
        <v>342</v>
      </c>
      <c r="G38" s="84" t="s">
        <v>343</v>
      </c>
      <c r="H38" s="133">
        <v>981</v>
      </c>
      <c r="I38" s="120"/>
      <c r="J38" s="119"/>
      <c r="K38" s="26"/>
      <c r="L38" s="27"/>
      <c r="M38" s="117">
        <v>11563.85122</v>
      </c>
      <c r="N38" s="117"/>
      <c r="O38" s="117">
        <v>10217.950000000001</v>
      </c>
      <c r="P38" s="115">
        <v>88.4</v>
      </c>
      <c r="Q38" s="27">
        <v>88.36</v>
      </c>
    </row>
    <row r="39" spans="1:17" ht="48" x14ac:dyDescent="0.3">
      <c r="A39" s="79" t="s">
        <v>140</v>
      </c>
      <c r="B39" s="134">
        <v>4</v>
      </c>
      <c r="C39" s="134">
        <v>1</v>
      </c>
      <c r="D39" s="134">
        <v>1</v>
      </c>
      <c r="E39" s="135"/>
      <c r="F39" s="160" t="s">
        <v>370</v>
      </c>
      <c r="G39" s="160" t="s">
        <v>343</v>
      </c>
      <c r="H39" s="136">
        <v>981</v>
      </c>
      <c r="I39" s="80">
        <v>5</v>
      </c>
      <c r="J39" s="80">
        <v>3</v>
      </c>
      <c r="K39" s="121"/>
      <c r="L39" s="27"/>
      <c r="M39" s="113">
        <f>SUM(M40:M45)</f>
        <v>11563.85122</v>
      </c>
      <c r="N39" s="117"/>
      <c r="O39" s="117">
        <v>10217.94922</v>
      </c>
      <c r="P39" s="115">
        <v>88.36</v>
      </c>
      <c r="Q39" s="27">
        <v>88.36</v>
      </c>
    </row>
    <row r="40" spans="1:17" ht="48" x14ac:dyDescent="0.3">
      <c r="A40" s="79" t="s">
        <v>140</v>
      </c>
      <c r="B40" s="134">
        <v>4</v>
      </c>
      <c r="C40" s="134">
        <v>1</v>
      </c>
      <c r="D40" s="134">
        <v>2</v>
      </c>
      <c r="E40" s="131"/>
      <c r="F40" s="137" t="s">
        <v>344</v>
      </c>
      <c r="G40" s="84" t="s">
        <v>343</v>
      </c>
      <c r="H40" s="138">
        <v>981</v>
      </c>
      <c r="I40" s="9">
        <v>5</v>
      </c>
      <c r="J40" s="9">
        <v>3</v>
      </c>
      <c r="K40" s="26"/>
      <c r="L40" s="27"/>
      <c r="M40" s="117">
        <v>672.05822000000001</v>
      </c>
      <c r="N40" s="117"/>
      <c r="O40" s="117">
        <v>672.05822000000001</v>
      </c>
      <c r="P40" s="115">
        <v>100</v>
      </c>
      <c r="Q40" s="27">
        <v>100</v>
      </c>
    </row>
    <row r="41" spans="1:17" ht="48" x14ac:dyDescent="0.3">
      <c r="A41" s="79" t="s">
        <v>140</v>
      </c>
      <c r="B41" s="139">
        <v>4</v>
      </c>
      <c r="C41" s="139">
        <v>1</v>
      </c>
      <c r="D41" s="139">
        <v>3</v>
      </c>
      <c r="E41" s="131"/>
      <c r="F41" s="78" t="s">
        <v>345</v>
      </c>
      <c r="G41" s="84" t="s">
        <v>343</v>
      </c>
      <c r="H41" s="138">
        <v>981</v>
      </c>
      <c r="I41" s="9">
        <v>5</v>
      </c>
      <c r="J41" s="9">
        <v>3</v>
      </c>
      <c r="K41" s="26"/>
      <c r="L41" s="27"/>
      <c r="M41" s="117">
        <v>895.75070000000005</v>
      </c>
      <c r="N41" s="117"/>
      <c r="O41" s="117">
        <v>895.75070000000005</v>
      </c>
      <c r="P41" s="115">
        <v>100</v>
      </c>
      <c r="Q41" s="27">
        <v>100</v>
      </c>
    </row>
    <row r="42" spans="1:17" ht="108" x14ac:dyDescent="0.3">
      <c r="A42" s="79" t="s">
        <v>140</v>
      </c>
      <c r="B42" s="134">
        <v>4</v>
      </c>
      <c r="C42" s="134">
        <v>1</v>
      </c>
      <c r="D42" s="134">
        <v>4</v>
      </c>
      <c r="E42" s="140"/>
      <c r="F42" s="106" t="s">
        <v>346</v>
      </c>
      <c r="G42" s="84" t="s">
        <v>343</v>
      </c>
      <c r="H42" s="138">
        <v>981</v>
      </c>
      <c r="I42" s="9">
        <v>5</v>
      </c>
      <c r="J42" s="9">
        <v>3</v>
      </c>
      <c r="K42" s="26"/>
      <c r="L42" s="27"/>
      <c r="M42" s="117">
        <v>2723.1873000000001</v>
      </c>
      <c r="N42" s="117"/>
      <c r="O42" s="117">
        <v>2723.1873000000001</v>
      </c>
      <c r="P42" s="115">
        <v>100</v>
      </c>
      <c r="Q42" s="27">
        <v>100</v>
      </c>
    </row>
    <row r="43" spans="1:17" ht="84" x14ac:dyDescent="0.3">
      <c r="A43" s="79" t="s">
        <v>140</v>
      </c>
      <c r="B43" s="134">
        <v>4</v>
      </c>
      <c r="C43" s="134">
        <v>1</v>
      </c>
      <c r="D43" s="134">
        <v>1</v>
      </c>
      <c r="E43" s="131"/>
      <c r="F43" s="84" t="s">
        <v>347</v>
      </c>
      <c r="G43" s="84" t="s">
        <v>343</v>
      </c>
      <c r="H43" s="138">
        <v>981</v>
      </c>
      <c r="I43" s="9">
        <v>5</v>
      </c>
      <c r="J43" s="9">
        <v>3</v>
      </c>
      <c r="K43" s="26"/>
      <c r="L43" s="27"/>
      <c r="M43" s="117">
        <v>4328.4530000000004</v>
      </c>
      <c r="N43" s="117"/>
      <c r="O43" s="117">
        <v>4316.9530000000004</v>
      </c>
      <c r="P43" s="115">
        <f t="shared" si="3"/>
        <v>99.734316163303603</v>
      </c>
      <c r="Q43" s="27">
        <v>99.7</v>
      </c>
    </row>
    <row r="44" spans="1:17" ht="204" x14ac:dyDescent="0.3">
      <c r="A44" s="79" t="s">
        <v>140</v>
      </c>
      <c r="B44" s="134">
        <v>4</v>
      </c>
      <c r="C44" s="134">
        <v>1</v>
      </c>
      <c r="D44" s="134">
        <v>5</v>
      </c>
      <c r="E44" s="131"/>
      <c r="F44" s="84" t="s">
        <v>348</v>
      </c>
      <c r="G44" s="84" t="s">
        <v>343</v>
      </c>
      <c r="H44" s="138">
        <v>981</v>
      </c>
      <c r="I44" s="9">
        <v>5</v>
      </c>
      <c r="J44" s="9">
        <v>5</v>
      </c>
      <c r="K44" s="26"/>
      <c r="L44" s="27"/>
      <c r="M44" s="117">
        <v>2784.402</v>
      </c>
      <c r="N44" s="117"/>
      <c r="O44" s="117">
        <v>1450</v>
      </c>
      <c r="P44" s="115">
        <f t="shared" si="3"/>
        <v>52.075813765397385</v>
      </c>
      <c r="Q44" s="27">
        <v>52.1</v>
      </c>
    </row>
    <row r="45" spans="1:17" ht="48" x14ac:dyDescent="0.3">
      <c r="A45" s="79" t="s">
        <v>140</v>
      </c>
      <c r="B45" s="86">
        <v>4</v>
      </c>
      <c r="C45" s="86">
        <v>1</v>
      </c>
      <c r="D45" s="86">
        <v>4</v>
      </c>
      <c r="E45" s="141"/>
      <c r="F45" s="84" t="s">
        <v>349</v>
      </c>
      <c r="G45" s="98" t="s">
        <v>343</v>
      </c>
      <c r="H45" s="142">
        <v>981</v>
      </c>
      <c r="I45" s="25">
        <v>5</v>
      </c>
      <c r="J45" s="25">
        <v>3</v>
      </c>
      <c r="K45" s="142">
        <v>840005400</v>
      </c>
      <c r="L45" s="141"/>
      <c r="M45" s="117">
        <v>160</v>
      </c>
      <c r="N45" s="142"/>
      <c r="O45" s="142">
        <v>160</v>
      </c>
      <c r="P45" s="142">
        <v>100</v>
      </c>
      <c r="Q45" s="142">
        <v>100</v>
      </c>
    </row>
    <row r="46" spans="1:17" ht="14.4" customHeight="1" x14ac:dyDescent="0.3">
      <c r="A46" s="14"/>
      <c r="B46" s="14"/>
      <c r="C46" s="14"/>
      <c r="D46" s="14"/>
      <c r="E46" s="14"/>
      <c r="F46" s="172" t="s">
        <v>171</v>
      </c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</row>
    <row r="47" spans="1:17" ht="24.6" customHeight="1" x14ac:dyDescent="0.3">
      <c r="A47" s="124"/>
      <c r="B47" s="125"/>
      <c r="C47" s="83"/>
      <c r="D47" s="82"/>
      <c r="E47" s="83"/>
      <c r="F47" s="190" t="s">
        <v>371</v>
      </c>
      <c r="G47" s="112" t="s">
        <v>48</v>
      </c>
      <c r="H47" s="27"/>
      <c r="I47" s="27"/>
      <c r="J47" s="27"/>
      <c r="K47" s="27"/>
      <c r="L47" s="143"/>
      <c r="M47" s="144">
        <f>M48</f>
        <v>112053.59</v>
      </c>
      <c r="N47" s="145"/>
      <c r="O47" s="144">
        <f>O48</f>
        <v>102053.59</v>
      </c>
      <c r="P47" s="115">
        <f t="shared" ref="P47:P58" si="4">O47/M47*100</f>
        <v>91.075698690242774</v>
      </c>
      <c r="Q47" s="27"/>
    </row>
    <row r="48" spans="1:17" ht="85.2" customHeight="1" x14ac:dyDescent="0.3">
      <c r="A48" s="124" t="s">
        <v>140</v>
      </c>
      <c r="B48" s="125">
        <v>5</v>
      </c>
      <c r="C48" s="146"/>
      <c r="D48" s="132"/>
      <c r="E48" s="83"/>
      <c r="F48" s="191"/>
      <c r="G48" s="116" t="s">
        <v>52</v>
      </c>
      <c r="H48" s="119"/>
      <c r="I48" s="120"/>
      <c r="J48" s="119"/>
      <c r="K48" s="26"/>
      <c r="L48" s="27"/>
      <c r="M48" s="147">
        <f>SUM(M49:M58)</f>
        <v>112053.59</v>
      </c>
      <c r="N48" s="117"/>
      <c r="O48" s="147">
        <f>SUM(O49:O58)</f>
        <v>102053.59</v>
      </c>
      <c r="P48" s="115">
        <f t="shared" si="4"/>
        <v>91.075698690242774</v>
      </c>
      <c r="Q48" s="27"/>
    </row>
    <row r="49" spans="1:17" ht="60" x14ac:dyDescent="0.3">
      <c r="A49" s="79" t="s">
        <v>140</v>
      </c>
      <c r="B49" s="9">
        <v>5</v>
      </c>
      <c r="C49" s="9">
        <v>1</v>
      </c>
      <c r="D49" s="9"/>
      <c r="E49" s="131"/>
      <c r="F49" s="106" t="s">
        <v>350</v>
      </c>
      <c r="G49" s="148"/>
      <c r="H49" s="9"/>
      <c r="I49" s="9"/>
      <c r="J49" s="9"/>
      <c r="K49" s="121"/>
      <c r="L49" s="27"/>
      <c r="M49" s="117">
        <v>13988.91</v>
      </c>
      <c r="N49" s="117"/>
      <c r="O49" s="117">
        <v>13988.91</v>
      </c>
      <c r="P49" s="115">
        <f t="shared" si="4"/>
        <v>100</v>
      </c>
      <c r="Q49" s="27"/>
    </row>
    <row r="50" spans="1:17" ht="168" x14ac:dyDescent="0.3">
      <c r="A50" s="79" t="s">
        <v>140</v>
      </c>
      <c r="B50" s="9">
        <v>5</v>
      </c>
      <c r="C50" s="9">
        <v>2</v>
      </c>
      <c r="D50" s="9">
        <v>0</v>
      </c>
      <c r="E50" s="131"/>
      <c r="F50" s="103" t="s">
        <v>351</v>
      </c>
      <c r="G50" s="148"/>
      <c r="H50" s="122"/>
      <c r="I50" s="123"/>
      <c r="J50" s="122"/>
      <c r="K50" s="26"/>
      <c r="L50" s="27"/>
      <c r="M50" s="117">
        <v>500</v>
      </c>
      <c r="N50" s="117"/>
      <c r="O50" s="117">
        <v>500</v>
      </c>
      <c r="P50" s="115">
        <f t="shared" si="4"/>
        <v>100</v>
      </c>
      <c r="Q50" s="27"/>
    </row>
    <row r="51" spans="1:17" ht="84" x14ac:dyDescent="0.3">
      <c r="A51" s="79" t="s">
        <v>140</v>
      </c>
      <c r="B51" s="9">
        <v>5</v>
      </c>
      <c r="C51" s="149">
        <v>3</v>
      </c>
      <c r="D51" s="149">
        <v>1</v>
      </c>
      <c r="E51" s="131"/>
      <c r="F51" s="132" t="s">
        <v>352</v>
      </c>
      <c r="G51" s="116" t="s">
        <v>52</v>
      </c>
      <c r="H51" s="122"/>
      <c r="I51" s="123"/>
      <c r="J51" s="122"/>
      <c r="K51" s="26"/>
      <c r="L51" s="27"/>
      <c r="M51" s="117">
        <v>15382.44</v>
      </c>
      <c r="N51" s="117"/>
      <c r="O51" s="117">
        <v>15382.44</v>
      </c>
      <c r="P51" s="115">
        <f t="shared" si="4"/>
        <v>100</v>
      </c>
      <c r="Q51" s="27"/>
    </row>
    <row r="52" spans="1:17" ht="48" x14ac:dyDescent="0.3">
      <c r="A52" s="79" t="s">
        <v>140</v>
      </c>
      <c r="B52" s="9">
        <v>5</v>
      </c>
      <c r="C52" s="149">
        <v>4</v>
      </c>
      <c r="D52" s="149">
        <v>2</v>
      </c>
      <c r="E52" s="135"/>
      <c r="F52" s="78" t="s">
        <v>353</v>
      </c>
      <c r="G52" s="78" t="s">
        <v>294</v>
      </c>
      <c r="H52" s="150"/>
      <c r="I52" s="123"/>
      <c r="J52" s="122"/>
      <c r="K52" s="26"/>
      <c r="L52" s="27"/>
      <c r="M52" s="117">
        <v>12662.61</v>
      </c>
      <c r="N52" s="117"/>
      <c r="O52" s="117">
        <v>12662.61</v>
      </c>
      <c r="P52" s="115">
        <f t="shared" si="4"/>
        <v>100</v>
      </c>
      <c r="Q52" s="27"/>
    </row>
    <row r="53" spans="1:17" ht="108" x14ac:dyDescent="0.3">
      <c r="A53" s="79" t="s">
        <v>140</v>
      </c>
      <c r="B53" s="9">
        <v>5</v>
      </c>
      <c r="C53" s="9">
        <v>5</v>
      </c>
      <c r="D53" s="9">
        <v>3</v>
      </c>
      <c r="E53" s="135"/>
      <c r="F53" s="78" t="s">
        <v>354</v>
      </c>
      <c r="G53" s="78" t="s">
        <v>294</v>
      </c>
      <c r="H53" s="151"/>
      <c r="I53" s="26"/>
      <c r="J53" s="27"/>
      <c r="K53" s="26"/>
      <c r="L53" s="27"/>
      <c r="M53" s="117">
        <v>751.39</v>
      </c>
      <c r="N53" s="117"/>
      <c r="O53" s="117">
        <v>751.39</v>
      </c>
      <c r="P53" s="115">
        <f t="shared" si="4"/>
        <v>100</v>
      </c>
      <c r="Q53" s="27"/>
    </row>
    <row r="54" spans="1:17" ht="48" x14ac:dyDescent="0.3">
      <c r="A54" s="79" t="s">
        <v>140</v>
      </c>
      <c r="B54" s="9">
        <v>5</v>
      </c>
      <c r="C54" s="9">
        <v>6</v>
      </c>
      <c r="D54" s="9">
        <v>4</v>
      </c>
      <c r="E54" s="152"/>
      <c r="F54" s="78" t="s">
        <v>355</v>
      </c>
      <c r="G54" s="78" t="s">
        <v>294</v>
      </c>
      <c r="H54" s="14"/>
      <c r="I54" s="14"/>
      <c r="J54" s="14"/>
      <c r="K54" s="14"/>
      <c r="L54" s="14"/>
      <c r="M54" s="117">
        <v>18518.240000000002</v>
      </c>
      <c r="N54" s="14"/>
      <c r="O54" s="134">
        <v>8518.24</v>
      </c>
      <c r="P54" s="115">
        <f t="shared" si="4"/>
        <v>45.99918782778493</v>
      </c>
      <c r="Q54" s="14"/>
    </row>
    <row r="55" spans="1:17" ht="180" x14ac:dyDescent="0.3">
      <c r="A55" s="79" t="s">
        <v>140</v>
      </c>
      <c r="B55" s="9">
        <v>5</v>
      </c>
      <c r="C55" s="9">
        <v>7</v>
      </c>
      <c r="D55" s="9">
        <v>5</v>
      </c>
      <c r="E55" s="152"/>
      <c r="F55" s="78" t="s">
        <v>356</v>
      </c>
      <c r="G55" s="116" t="s">
        <v>52</v>
      </c>
      <c r="H55" s="14"/>
      <c r="I55" s="14"/>
      <c r="J55" s="14"/>
      <c r="K55" s="14"/>
      <c r="L55" s="14"/>
      <c r="M55" s="117">
        <v>75</v>
      </c>
      <c r="N55" s="14"/>
      <c r="O55" s="117">
        <v>75</v>
      </c>
      <c r="P55" s="115">
        <f t="shared" si="4"/>
        <v>100</v>
      </c>
      <c r="Q55" s="14"/>
    </row>
    <row r="56" spans="1:17" ht="204" x14ac:dyDescent="0.3">
      <c r="A56" s="79" t="s">
        <v>140</v>
      </c>
      <c r="B56" s="9">
        <v>5</v>
      </c>
      <c r="C56" s="9">
        <v>8</v>
      </c>
      <c r="D56" s="9">
        <v>6</v>
      </c>
      <c r="E56" s="152"/>
      <c r="F56" s="78" t="s">
        <v>357</v>
      </c>
      <c r="G56" s="78"/>
      <c r="H56" s="14"/>
      <c r="I56" s="14"/>
      <c r="J56" s="14"/>
      <c r="K56" s="14"/>
      <c r="L56" s="14"/>
      <c r="M56" s="117">
        <v>75</v>
      </c>
      <c r="N56" s="14"/>
      <c r="O56" s="117">
        <v>75</v>
      </c>
      <c r="P56" s="115">
        <f t="shared" si="4"/>
        <v>100</v>
      </c>
      <c r="Q56" s="14"/>
    </row>
    <row r="57" spans="1:17" ht="192" x14ac:dyDescent="0.3">
      <c r="A57" s="79" t="s">
        <v>140</v>
      </c>
      <c r="B57" s="9">
        <v>5</v>
      </c>
      <c r="C57" s="9">
        <v>9</v>
      </c>
      <c r="D57" s="9">
        <v>7</v>
      </c>
      <c r="E57" s="152"/>
      <c r="F57" s="78" t="s">
        <v>358</v>
      </c>
      <c r="G57" s="78"/>
      <c r="H57" s="14"/>
      <c r="I57" s="14"/>
      <c r="J57" s="14"/>
      <c r="K57" s="14"/>
      <c r="L57" s="14"/>
      <c r="M57" s="117">
        <v>100</v>
      </c>
      <c r="N57" s="14"/>
      <c r="O57" s="117">
        <v>100</v>
      </c>
      <c r="P57" s="115">
        <f t="shared" si="4"/>
        <v>100</v>
      </c>
      <c r="Q57" s="14"/>
    </row>
    <row r="58" spans="1:17" ht="43.2" customHeight="1" x14ac:dyDescent="0.3">
      <c r="A58" s="79" t="s">
        <v>140</v>
      </c>
      <c r="B58" s="9">
        <v>5</v>
      </c>
      <c r="C58" s="9">
        <v>10</v>
      </c>
      <c r="D58" s="9">
        <v>8</v>
      </c>
      <c r="E58" s="152"/>
      <c r="F58" s="78" t="s">
        <v>359</v>
      </c>
      <c r="G58" s="78"/>
      <c r="H58" s="14"/>
      <c r="I58" s="14"/>
      <c r="J58" s="14"/>
      <c r="K58" s="14"/>
      <c r="L58" s="14"/>
      <c r="M58" s="117">
        <v>50000</v>
      </c>
      <c r="N58" s="14"/>
      <c r="O58" s="117">
        <v>50000</v>
      </c>
      <c r="P58" s="115">
        <f t="shared" si="4"/>
        <v>100</v>
      </c>
      <c r="Q58" s="14"/>
    </row>
  </sheetData>
  <mergeCells count="39">
    <mergeCell ref="M9:O9"/>
    <mergeCell ref="P9:Q9"/>
    <mergeCell ref="H10:H11"/>
    <mergeCell ref="I10:I11"/>
    <mergeCell ref="J10:J11"/>
    <mergeCell ref="K10:K11"/>
    <mergeCell ref="A13:A14"/>
    <mergeCell ref="B13:B14"/>
    <mergeCell ref="C13:C14"/>
    <mergeCell ref="D13:D14"/>
    <mergeCell ref="E13:E14"/>
    <mergeCell ref="G7:Q7"/>
    <mergeCell ref="F13:F14"/>
    <mergeCell ref="A1:Q1"/>
    <mergeCell ref="A4:Q4"/>
    <mergeCell ref="A3:Q3"/>
    <mergeCell ref="A5:Q5"/>
    <mergeCell ref="L10:L11"/>
    <mergeCell ref="M10:M11"/>
    <mergeCell ref="N10:N11"/>
    <mergeCell ref="O10:O11"/>
    <mergeCell ref="P10:P11"/>
    <mergeCell ref="Q10:Q11"/>
    <mergeCell ref="A9:E10"/>
    <mergeCell ref="F9:F11"/>
    <mergeCell ref="G9:G11"/>
    <mergeCell ref="H9:L9"/>
    <mergeCell ref="A21:A22"/>
    <mergeCell ref="B21:B22"/>
    <mergeCell ref="C21:C22"/>
    <mergeCell ref="D21:D22"/>
    <mergeCell ref="E21:E22"/>
    <mergeCell ref="F47:F48"/>
    <mergeCell ref="F28:Q28"/>
    <mergeCell ref="F36:Q36"/>
    <mergeCell ref="F46:Q46"/>
    <mergeCell ref="F12:Q12"/>
    <mergeCell ref="F20:Q20"/>
    <mergeCell ref="F21:F22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C50" sqref="C50:G50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7" ht="15.6" x14ac:dyDescent="0.3">
      <c r="A1" s="203" t="s">
        <v>61</v>
      </c>
      <c r="B1" s="203"/>
      <c r="C1" s="203"/>
      <c r="D1" s="203"/>
      <c r="E1" s="203"/>
      <c r="F1" s="203"/>
      <c r="G1" s="203"/>
    </row>
    <row r="3" spans="1:7" ht="14.4" customHeight="1" x14ac:dyDescent="0.3">
      <c r="A3" s="171" t="s">
        <v>62</v>
      </c>
      <c r="B3" s="171"/>
      <c r="C3" s="171"/>
      <c r="D3" s="171"/>
      <c r="E3" s="171"/>
      <c r="F3" s="171"/>
      <c r="G3" s="171"/>
    </row>
    <row r="4" spans="1:7" ht="15.6" x14ac:dyDescent="0.3">
      <c r="A4" s="202" t="s">
        <v>128</v>
      </c>
      <c r="B4" s="202"/>
      <c r="C4" s="202"/>
      <c r="D4" s="202"/>
      <c r="E4" s="202"/>
      <c r="F4" s="202"/>
      <c r="G4" s="202"/>
    </row>
    <row r="5" spans="1:7" ht="15.6" x14ac:dyDescent="0.3">
      <c r="A5" s="18"/>
      <c r="B5" s="18"/>
      <c r="C5" s="18"/>
      <c r="D5" s="18"/>
      <c r="E5" s="18"/>
      <c r="F5" s="18"/>
      <c r="G5" s="18"/>
    </row>
    <row r="6" spans="1:7" ht="29.25" customHeight="1" x14ac:dyDescent="0.3">
      <c r="A6" s="18"/>
      <c r="B6" s="8" t="s">
        <v>18</v>
      </c>
      <c r="C6" s="8"/>
      <c r="D6" s="180" t="str">
        <f>'Форма 1'!$E$11</f>
        <v>«Городское хозяйство» в муниципальном образовании «Город Можга» на 2015-2024 годы»</v>
      </c>
      <c r="E6" s="180"/>
      <c r="F6" s="180"/>
      <c r="G6" s="180"/>
    </row>
    <row r="7" spans="1:7" ht="15.6" x14ac:dyDescent="0.3">
      <c r="A7" s="18"/>
      <c r="B7" s="18"/>
      <c r="C7" s="18"/>
      <c r="D7" s="18"/>
      <c r="E7" s="18"/>
      <c r="F7" s="18"/>
      <c r="G7" s="18"/>
    </row>
    <row r="8" spans="1:7" ht="50.4" customHeight="1" x14ac:dyDescent="0.3">
      <c r="A8" s="188" t="s">
        <v>0</v>
      </c>
      <c r="B8" s="188"/>
      <c r="C8" s="188" t="s">
        <v>53</v>
      </c>
      <c r="D8" s="188" t="s">
        <v>54</v>
      </c>
      <c r="E8" s="188" t="s">
        <v>55</v>
      </c>
      <c r="F8" s="204" t="s">
        <v>56</v>
      </c>
      <c r="G8" s="204" t="s">
        <v>57</v>
      </c>
    </row>
    <row r="9" spans="1:7" x14ac:dyDescent="0.3">
      <c r="A9" s="9" t="s">
        <v>11</v>
      </c>
      <c r="B9" s="9" t="s">
        <v>12</v>
      </c>
      <c r="C9" s="188"/>
      <c r="D9" s="188"/>
      <c r="E9" s="188"/>
      <c r="F9" s="204"/>
      <c r="G9" s="204"/>
    </row>
    <row r="10" spans="1:7" ht="14.4" customHeight="1" x14ac:dyDescent="0.3">
      <c r="A10" s="9"/>
      <c r="B10" s="9"/>
      <c r="C10" s="172" t="s">
        <v>155</v>
      </c>
      <c r="D10" s="172"/>
      <c r="E10" s="172"/>
      <c r="F10" s="172"/>
      <c r="G10" s="172"/>
    </row>
    <row r="11" spans="1:7" x14ac:dyDescent="0.3">
      <c r="A11" s="184" t="s">
        <v>140</v>
      </c>
      <c r="B11" s="185">
        <v>1</v>
      </c>
      <c r="C11" s="188" t="s">
        <v>361</v>
      </c>
      <c r="D11" s="29" t="s">
        <v>58</v>
      </c>
      <c r="E11" s="72">
        <v>1010.1</v>
      </c>
      <c r="F11" s="72">
        <v>1010.1</v>
      </c>
      <c r="G11" s="72">
        <v>100</v>
      </c>
    </row>
    <row r="12" spans="1:7" x14ac:dyDescent="0.3">
      <c r="A12" s="184"/>
      <c r="B12" s="185"/>
      <c r="C12" s="188"/>
      <c r="D12" s="33" t="s">
        <v>63</v>
      </c>
      <c r="E12" s="43">
        <v>1010.1</v>
      </c>
      <c r="F12" s="43">
        <v>1010.1</v>
      </c>
      <c r="G12" s="74">
        <v>100</v>
      </c>
    </row>
    <row r="13" spans="1:7" x14ac:dyDescent="0.3">
      <c r="A13" s="184"/>
      <c r="B13" s="185"/>
      <c r="C13" s="188"/>
      <c r="D13" s="31" t="s">
        <v>59</v>
      </c>
      <c r="E13" s="43">
        <v>0</v>
      </c>
      <c r="F13" s="43">
        <v>0</v>
      </c>
      <c r="G13" s="73">
        <v>0</v>
      </c>
    </row>
    <row r="14" spans="1:7" x14ac:dyDescent="0.3">
      <c r="A14" s="184"/>
      <c r="B14" s="185"/>
      <c r="C14" s="188"/>
      <c r="D14" s="30" t="s">
        <v>66</v>
      </c>
      <c r="E14" s="43">
        <v>10.1</v>
      </c>
      <c r="F14" s="43">
        <v>10.1</v>
      </c>
      <c r="G14" s="74">
        <v>0</v>
      </c>
    </row>
    <row r="15" spans="1:7" ht="27" customHeight="1" x14ac:dyDescent="0.3">
      <c r="A15" s="184"/>
      <c r="B15" s="185"/>
      <c r="C15" s="188"/>
      <c r="D15" s="17" t="s">
        <v>64</v>
      </c>
      <c r="E15" s="43">
        <v>1000</v>
      </c>
      <c r="F15" s="43">
        <f t="shared" ref="F15" si="0">$E$11</f>
        <v>1010.1</v>
      </c>
      <c r="G15" s="74">
        <v>100</v>
      </c>
    </row>
    <row r="16" spans="1:7" ht="24" x14ac:dyDescent="0.3">
      <c r="A16" s="184"/>
      <c r="B16" s="185"/>
      <c r="C16" s="188"/>
      <c r="D16" s="30" t="s">
        <v>65</v>
      </c>
      <c r="E16" s="74">
        <v>0</v>
      </c>
      <c r="F16" s="74">
        <v>0</v>
      </c>
      <c r="G16" s="73">
        <v>0</v>
      </c>
    </row>
    <row r="17" spans="1:7" ht="28.2" customHeight="1" x14ac:dyDescent="0.3">
      <c r="A17" s="184"/>
      <c r="B17" s="185"/>
      <c r="C17" s="188"/>
      <c r="D17" s="17" t="s">
        <v>67</v>
      </c>
      <c r="E17" s="74">
        <v>0</v>
      </c>
      <c r="F17" s="74">
        <v>0</v>
      </c>
      <c r="G17" s="73">
        <v>0</v>
      </c>
    </row>
    <row r="18" spans="1:7" ht="36" x14ac:dyDescent="0.3">
      <c r="A18" s="184"/>
      <c r="B18" s="185"/>
      <c r="C18" s="188"/>
      <c r="D18" s="17" t="s">
        <v>68</v>
      </c>
      <c r="E18" s="74">
        <v>0</v>
      </c>
      <c r="F18" s="74">
        <v>0</v>
      </c>
      <c r="G18" s="74">
        <v>0</v>
      </c>
    </row>
    <row r="19" spans="1:7" x14ac:dyDescent="0.3">
      <c r="A19" s="184"/>
      <c r="B19" s="185"/>
      <c r="C19" s="188"/>
      <c r="D19" s="30" t="s">
        <v>60</v>
      </c>
      <c r="E19" s="43">
        <v>0</v>
      </c>
      <c r="F19" s="43">
        <v>0</v>
      </c>
      <c r="G19" s="74">
        <v>0</v>
      </c>
    </row>
    <row r="20" spans="1:7" ht="14.4" customHeight="1" x14ac:dyDescent="0.3">
      <c r="A20" s="14"/>
      <c r="B20" s="14"/>
      <c r="C20" s="172" t="s">
        <v>154</v>
      </c>
      <c r="D20" s="172"/>
      <c r="E20" s="172"/>
      <c r="F20" s="172"/>
      <c r="G20" s="172"/>
    </row>
    <row r="21" spans="1:7" x14ac:dyDescent="0.3">
      <c r="A21" s="184" t="s">
        <v>140</v>
      </c>
      <c r="B21" s="185">
        <v>2</v>
      </c>
      <c r="C21" s="188" t="s">
        <v>360</v>
      </c>
      <c r="D21" s="29" t="s">
        <v>58</v>
      </c>
      <c r="E21" s="72">
        <f>E22+E29+E26+E25</f>
        <v>52097.99</v>
      </c>
      <c r="F21" s="72">
        <f>F22+F29+F26+F25</f>
        <v>16014.52</v>
      </c>
      <c r="G21" s="153">
        <f>F21/E21*100</f>
        <v>30.739228135288904</v>
      </c>
    </row>
    <row r="22" spans="1:7" x14ac:dyDescent="0.3">
      <c r="A22" s="184"/>
      <c r="B22" s="185"/>
      <c r="C22" s="188"/>
      <c r="D22" s="40" t="s">
        <v>63</v>
      </c>
      <c r="E22" s="43">
        <f>E24</f>
        <v>9479.89</v>
      </c>
      <c r="F22" s="43">
        <f>F24</f>
        <v>4168.25</v>
      </c>
      <c r="G22" s="153">
        <f>F22/E22*100</f>
        <v>43.969392049907761</v>
      </c>
    </row>
    <row r="23" spans="1:7" x14ac:dyDescent="0.3">
      <c r="A23" s="184"/>
      <c r="B23" s="185"/>
      <c r="C23" s="188"/>
      <c r="D23" s="31" t="s">
        <v>59</v>
      </c>
      <c r="E23" s="95"/>
      <c r="F23" s="95"/>
      <c r="G23" s="154"/>
    </row>
    <row r="24" spans="1:7" x14ac:dyDescent="0.3">
      <c r="A24" s="184"/>
      <c r="B24" s="185"/>
      <c r="C24" s="188"/>
      <c r="D24" s="30" t="s">
        <v>66</v>
      </c>
      <c r="E24" s="43">
        <v>9479.89</v>
      </c>
      <c r="F24" s="43">
        <v>4168.25</v>
      </c>
      <c r="G24" s="153">
        <f>F24/E24*100</f>
        <v>43.969392049907761</v>
      </c>
    </row>
    <row r="25" spans="1:7" ht="24" x14ac:dyDescent="0.3">
      <c r="A25" s="184"/>
      <c r="B25" s="185"/>
      <c r="C25" s="188"/>
      <c r="D25" s="57" t="s">
        <v>64</v>
      </c>
      <c r="E25" s="155">
        <v>42618.1</v>
      </c>
      <c r="F25" s="43">
        <v>11846.27</v>
      </c>
      <c r="G25" s="153">
        <f>F25/E25*100</f>
        <v>27.796335359858844</v>
      </c>
    </row>
    <row r="26" spans="1:7" ht="24" x14ac:dyDescent="0.3">
      <c r="A26" s="184"/>
      <c r="B26" s="185"/>
      <c r="C26" s="188"/>
      <c r="D26" s="30" t="s">
        <v>65</v>
      </c>
      <c r="E26" s="155">
        <v>0</v>
      </c>
      <c r="F26" s="155">
        <v>0</v>
      </c>
      <c r="G26" s="156"/>
    </row>
    <row r="27" spans="1:7" ht="24" x14ac:dyDescent="0.3">
      <c r="A27" s="184"/>
      <c r="B27" s="185"/>
      <c r="C27" s="188"/>
      <c r="D27" s="57" t="s">
        <v>67</v>
      </c>
      <c r="E27" s="43">
        <v>0</v>
      </c>
      <c r="F27" s="155">
        <v>0</v>
      </c>
      <c r="G27" s="156"/>
    </row>
    <row r="28" spans="1:7" ht="36" x14ac:dyDescent="0.3">
      <c r="A28" s="184"/>
      <c r="B28" s="185"/>
      <c r="C28" s="188"/>
      <c r="D28" s="57" t="s">
        <v>68</v>
      </c>
      <c r="E28" s="43">
        <v>0</v>
      </c>
      <c r="F28" s="155">
        <v>0</v>
      </c>
      <c r="G28" s="153"/>
    </row>
    <row r="29" spans="1:7" x14ac:dyDescent="0.3">
      <c r="A29" s="184"/>
      <c r="B29" s="185"/>
      <c r="C29" s="188"/>
      <c r="D29" s="30" t="s">
        <v>60</v>
      </c>
      <c r="E29" s="43">
        <v>0</v>
      </c>
      <c r="F29" s="155">
        <v>0</v>
      </c>
      <c r="G29" s="153"/>
    </row>
    <row r="30" spans="1:7" ht="14.4" customHeight="1" x14ac:dyDescent="0.3">
      <c r="A30" s="14"/>
      <c r="B30" s="14"/>
      <c r="C30" s="172" t="s">
        <v>153</v>
      </c>
      <c r="D30" s="172"/>
      <c r="E30" s="172"/>
      <c r="F30" s="172"/>
      <c r="G30" s="172"/>
    </row>
    <row r="31" spans="1:7" x14ac:dyDescent="0.3">
      <c r="A31" s="184" t="s">
        <v>140</v>
      </c>
      <c r="B31" s="185">
        <v>3</v>
      </c>
      <c r="C31" s="188" t="s">
        <v>362</v>
      </c>
      <c r="D31" s="29" t="s">
        <v>58</v>
      </c>
      <c r="E31" s="72">
        <f>E32+E39+E36</f>
        <v>9059.880000000001</v>
      </c>
      <c r="F31" s="72">
        <f>F32+F39+F36</f>
        <v>1707.03</v>
      </c>
      <c r="G31" s="153">
        <f>F31/E31*100</f>
        <v>18.841640286626308</v>
      </c>
    </row>
    <row r="32" spans="1:7" x14ac:dyDescent="0.3">
      <c r="A32" s="184"/>
      <c r="B32" s="185"/>
      <c r="C32" s="188"/>
      <c r="D32" s="33" t="s">
        <v>63</v>
      </c>
      <c r="E32" s="43">
        <f>E34</f>
        <v>8648.68</v>
      </c>
      <c r="F32" s="43">
        <f>F34</f>
        <v>1408.47</v>
      </c>
      <c r="G32" s="153">
        <f>F32/E32*100</f>
        <v>16.285375340514392</v>
      </c>
    </row>
    <row r="33" spans="1:7" x14ac:dyDescent="0.3">
      <c r="A33" s="184"/>
      <c r="B33" s="185"/>
      <c r="C33" s="188"/>
      <c r="D33" s="31" t="s">
        <v>59</v>
      </c>
      <c r="E33" s="95"/>
      <c r="F33" s="95"/>
      <c r="G33" s="154"/>
    </row>
    <row r="34" spans="1:7" x14ac:dyDescent="0.3">
      <c r="A34" s="184"/>
      <c r="B34" s="185"/>
      <c r="C34" s="188"/>
      <c r="D34" s="30" t="s">
        <v>66</v>
      </c>
      <c r="E34" s="43">
        <v>8648.68</v>
      </c>
      <c r="F34" s="43">
        <v>1408.47</v>
      </c>
      <c r="G34" s="153">
        <f>F34/E34*100</f>
        <v>16.285375340514392</v>
      </c>
    </row>
    <row r="35" spans="1:7" ht="24" x14ac:dyDescent="0.3">
      <c r="A35" s="184"/>
      <c r="B35" s="185"/>
      <c r="C35" s="188"/>
      <c r="D35" s="57" t="s">
        <v>64</v>
      </c>
      <c r="E35" s="43">
        <v>0</v>
      </c>
      <c r="F35" s="43"/>
      <c r="G35" s="153"/>
    </row>
    <row r="36" spans="1:7" ht="24" x14ac:dyDescent="0.3">
      <c r="A36" s="184"/>
      <c r="B36" s="185"/>
      <c r="C36" s="188"/>
      <c r="D36" s="30" t="s">
        <v>65</v>
      </c>
      <c r="E36" s="155">
        <v>411.2</v>
      </c>
      <c r="F36" s="9">
        <v>298.56</v>
      </c>
      <c r="G36" s="153">
        <f>F36/E36*100</f>
        <v>72.607003891050582</v>
      </c>
    </row>
    <row r="37" spans="1:7" ht="24" x14ac:dyDescent="0.3">
      <c r="A37" s="184"/>
      <c r="B37" s="185"/>
      <c r="C37" s="188"/>
      <c r="D37" s="57" t="s">
        <v>67</v>
      </c>
      <c r="E37" s="43">
        <v>0</v>
      </c>
      <c r="F37" s="16"/>
      <c r="G37" s="156"/>
    </row>
    <row r="38" spans="1:7" ht="36" x14ac:dyDescent="0.3">
      <c r="A38" s="184"/>
      <c r="B38" s="185"/>
      <c r="C38" s="188"/>
      <c r="D38" s="57" t="s">
        <v>68</v>
      </c>
      <c r="E38" s="43">
        <v>0</v>
      </c>
      <c r="F38" s="9"/>
      <c r="G38" s="153"/>
    </row>
    <row r="39" spans="1:7" x14ac:dyDescent="0.3">
      <c r="A39" s="184"/>
      <c r="B39" s="185"/>
      <c r="C39" s="188"/>
      <c r="D39" s="30" t="s">
        <v>60</v>
      </c>
      <c r="E39" s="43">
        <v>0</v>
      </c>
      <c r="F39" s="44"/>
      <c r="G39" s="153"/>
    </row>
    <row r="40" spans="1:7" ht="14.4" customHeight="1" x14ac:dyDescent="0.3">
      <c r="A40" s="14"/>
      <c r="B40" s="14"/>
      <c r="C40" s="172" t="s">
        <v>170</v>
      </c>
      <c r="D40" s="172"/>
      <c r="E40" s="172"/>
      <c r="F40" s="172"/>
      <c r="G40" s="172"/>
    </row>
    <row r="41" spans="1:7" x14ac:dyDescent="0.3">
      <c r="A41" s="184" t="s">
        <v>140</v>
      </c>
      <c r="B41" s="185">
        <v>4</v>
      </c>
      <c r="C41" s="188" t="s">
        <v>363</v>
      </c>
      <c r="D41" s="29" t="s">
        <v>58</v>
      </c>
      <c r="E41" s="157">
        <v>11563.85</v>
      </c>
      <c r="F41" s="72">
        <v>10217.94922</v>
      </c>
      <c r="G41" s="153">
        <f>F41/E41*100</f>
        <v>88.361135953856191</v>
      </c>
    </row>
    <row r="42" spans="1:7" x14ac:dyDescent="0.3">
      <c r="A42" s="184"/>
      <c r="B42" s="185"/>
      <c r="C42" s="188"/>
      <c r="D42" s="33" t="s">
        <v>63</v>
      </c>
      <c r="E42" s="43">
        <v>11563.85122</v>
      </c>
      <c r="F42" s="43">
        <v>10217.94922</v>
      </c>
      <c r="G42" s="153">
        <f>F42/E42*100</f>
        <v>88.3611266316517</v>
      </c>
    </row>
    <row r="43" spans="1:7" x14ac:dyDescent="0.3">
      <c r="A43" s="184"/>
      <c r="B43" s="185"/>
      <c r="C43" s="188"/>
      <c r="D43" s="31" t="s">
        <v>59</v>
      </c>
      <c r="E43" s="95"/>
      <c r="F43" s="95"/>
      <c r="G43" s="16"/>
    </row>
    <row r="44" spans="1:7" x14ac:dyDescent="0.3">
      <c r="A44" s="184"/>
      <c r="B44" s="185"/>
      <c r="C44" s="188"/>
      <c r="D44" s="30" t="s">
        <v>66</v>
      </c>
      <c r="E44" s="43">
        <v>4144.0879999999997</v>
      </c>
      <c r="F44" s="43">
        <v>4135.1880000000001</v>
      </c>
      <c r="G44" s="153">
        <f>F44/E44*100</f>
        <v>99.785236220852454</v>
      </c>
    </row>
    <row r="45" spans="1:7" ht="24" x14ac:dyDescent="0.3">
      <c r="A45" s="184"/>
      <c r="B45" s="185"/>
      <c r="C45" s="188"/>
      <c r="D45" s="57" t="s">
        <v>64</v>
      </c>
      <c r="E45" s="43">
        <v>6364.0602200000003</v>
      </c>
      <c r="F45" s="43">
        <v>5027.0582199999999</v>
      </c>
      <c r="G45" s="153">
        <f>F45/E45*100</f>
        <v>78.991367872380053</v>
      </c>
    </row>
    <row r="46" spans="1:7" ht="24" x14ac:dyDescent="0.3">
      <c r="A46" s="184"/>
      <c r="B46" s="185"/>
      <c r="C46" s="188"/>
      <c r="D46" s="30" t="s">
        <v>65</v>
      </c>
      <c r="E46" s="155">
        <v>160</v>
      </c>
      <c r="F46" s="74">
        <v>160</v>
      </c>
      <c r="G46" s="9">
        <v>100</v>
      </c>
    </row>
    <row r="47" spans="1:7" ht="24" x14ac:dyDescent="0.3">
      <c r="A47" s="184"/>
      <c r="B47" s="185"/>
      <c r="C47" s="188"/>
      <c r="D47" s="57" t="s">
        <v>67</v>
      </c>
      <c r="E47" s="43">
        <v>0</v>
      </c>
      <c r="F47" s="74">
        <v>0</v>
      </c>
      <c r="G47" s="74">
        <v>0</v>
      </c>
    </row>
    <row r="48" spans="1:7" ht="36" x14ac:dyDescent="0.3">
      <c r="A48" s="184"/>
      <c r="B48" s="185"/>
      <c r="C48" s="188"/>
      <c r="D48" s="57" t="s">
        <v>68</v>
      </c>
      <c r="E48" s="43">
        <v>0</v>
      </c>
      <c r="F48" s="74">
        <v>0</v>
      </c>
      <c r="G48" s="153">
        <v>0</v>
      </c>
    </row>
    <row r="49" spans="1:7" x14ac:dyDescent="0.3">
      <c r="A49" s="184"/>
      <c r="B49" s="185"/>
      <c r="C49" s="188"/>
      <c r="D49" s="30" t="s">
        <v>60</v>
      </c>
      <c r="E49" s="43">
        <v>895.70299999999997</v>
      </c>
      <c r="F49" s="43">
        <v>895.70299999999997</v>
      </c>
      <c r="G49" s="153">
        <f>F49/E49*100</f>
        <v>100</v>
      </c>
    </row>
    <row r="50" spans="1:7" ht="14.4" customHeight="1" x14ac:dyDescent="0.3">
      <c r="A50" s="14"/>
      <c r="B50" s="14"/>
      <c r="C50" s="172" t="s">
        <v>171</v>
      </c>
      <c r="D50" s="172"/>
      <c r="E50" s="172"/>
      <c r="F50" s="172"/>
      <c r="G50" s="172"/>
    </row>
    <row r="51" spans="1:7" x14ac:dyDescent="0.3">
      <c r="A51" s="184" t="s">
        <v>140</v>
      </c>
      <c r="B51" s="185">
        <v>5</v>
      </c>
      <c r="C51" s="188" t="s">
        <v>364</v>
      </c>
      <c r="D51" s="29" t="s">
        <v>58</v>
      </c>
      <c r="E51" s="72">
        <f>E54+E55+E56+E57+E59</f>
        <v>112053.59</v>
      </c>
      <c r="F51" s="72">
        <f>F54+F55+F56+F57+F59</f>
        <v>102053.59</v>
      </c>
      <c r="G51" s="153">
        <f>F51/E51*100</f>
        <v>91.075698690242774</v>
      </c>
    </row>
    <row r="52" spans="1:7" x14ac:dyDescent="0.3">
      <c r="A52" s="184"/>
      <c r="B52" s="185"/>
      <c r="C52" s="188"/>
      <c r="D52" s="40" t="s">
        <v>63</v>
      </c>
      <c r="E52" s="158">
        <f>E54</f>
        <v>47314.68</v>
      </c>
      <c r="F52" s="159">
        <f>F54</f>
        <v>37314.68</v>
      </c>
      <c r="G52" s="153">
        <f>F52/E52*100</f>
        <v>78.864910425263375</v>
      </c>
    </row>
    <row r="53" spans="1:7" x14ac:dyDescent="0.3">
      <c r="A53" s="184"/>
      <c r="B53" s="185"/>
      <c r="C53" s="188"/>
      <c r="D53" s="31" t="s">
        <v>59</v>
      </c>
      <c r="E53" s="95"/>
      <c r="F53" s="95"/>
      <c r="G53" s="154"/>
    </row>
    <row r="54" spans="1:7" x14ac:dyDescent="0.3">
      <c r="A54" s="184"/>
      <c r="B54" s="185"/>
      <c r="C54" s="188"/>
      <c r="D54" s="30" t="s">
        <v>66</v>
      </c>
      <c r="E54" s="158">
        <v>47314.68</v>
      </c>
      <c r="F54" s="43">
        <v>37314.68</v>
      </c>
      <c r="G54" s="153">
        <f>F54/E54*100</f>
        <v>78.864910425263375</v>
      </c>
    </row>
    <row r="55" spans="1:7" ht="24" x14ac:dyDescent="0.3">
      <c r="A55" s="184"/>
      <c r="B55" s="185"/>
      <c r="C55" s="188"/>
      <c r="D55" s="57" t="s">
        <v>64</v>
      </c>
      <c r="E55" s="43">
        <v>14488.91</v>
      </c>
      <c r="F55" s="43">
        <v>14488.91</v>
      </c>
      <c r="G55" s="153">
        <f>F55/E55*100</f>
        <v>100</v>
      </c>
    </row>
    <row r="56" spans="1:7" ht="24" x14ac:dyDescent="0.3">
      <c r="A56" s="184"/>
      <c r="B56" s="185"/>
      <c r="C56" s="188"/>
      <c r="D56" s="30" t="s">
        <v>65</v>
      </c>
      <c r="E56" s="155"/>
      <c r="F56" s="16"/>
      <c r="G56" s="156"/>
    </row>
    <row r="57" spans="1:7" ht="24" x14ac:dyDescent="0.3">
      <c r="A57" s="184"/>
      <c r="B57" s="185"/>
      <c r="C57" s="188"/>
      <c r="D57" s="57" t="s">
        <v>67</v>
      </c>
      <c r="E57" s="43">
        <v>50000</v>
      </c>
      <c r="F57" s="74">
        <v>50000</v>
      </c>
      <c r="G57" s="153">
        <f>F57/E57*100</f>
        <v>100</v>
      </c>
    </row>
    <row r="58" spans="1:7" ht="36" x14ac:dyDescent="0.3">
      <c r="A58" s="184"/>
      <c r="B58" s="185"/>
      <c r="C58" s="188"/>
      <c r="D58" s="57" t="s">
        <v>68</v>
      </c>
      <c r="E58" s="43"/>
      <c r="F58" s="9"/>
      <c r="G58" s="153"/>
    </row>
    <row r="59" spans="1:7" x14ac:dyDescent="0.3">
      <c r="A59" s="184"/>
      <c r="B59" s="185"/>
      <c r="C59" s="188"/>
      <c r="D59" s="30" t="s">
        <v>60</v>
      </c>
      <c r="E59" s="43">
        <v>250</v>
      </c>
      <c r="F59" s="43">
        <v>250</v>
      </c>
      <c r="G59" s="153">
        <f>F59/E59*100</f>
        <v>100</v>
      </c>
    </row>
  </sheetData>
  <mergeCells count="30">
    <mergeCell ref="A1:G1"/>
    <mergeCell ref="A3:G3"/>
    <mergeCell ref="A4:G4"/>
    <mergeCell ref="D6:G6"/>
    <mergeCell ref="A11:A19"/>
    <mergeCell ref="B11:B19"/>
    <mergeCell ref="C11:C19"/>
    <mergeCell ref="A8:B8"/>
    <mergeCell ref="C8:C9"/>
    <mergeCell ref="D8:D9"/>
    <mergeCell ref="E8:E9"/>
    <mergeCell ref="F8:F9"/>
    <mergeCell ref="G8:G9"/>
    <mergeCell ref="C30:G30"/>
    <mergeCell ref="A31:A39"/>
    <mergeCell ref="B31:B39"/>
    <mergeCell ref="C31:C39"/>
    <mergeCell ref="C10:G10"/>
    <mergeCell ref="C20:G20"/>
    <mergeCell ref="A21:A29"/>
    <mergeCell ref="B21:B29"/>
    <mergeCell ref="C21:C29"/>
    <mergeCell ref="C50:G50"/>
    <mergeCell ref="A51:A59"/>
    <mergeCell ref="B51:B59"/>
    <mergeCell ref="C51:C59"/>
    <mergeCell ref="C40:G40"/>
    <mergeCell ref="A41:A49"/>
    <mergeCell ref="B41:B49"/>
    <mergeCell ref="C41:C4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9" sqref="A9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13" t="s">
        <v>73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3"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4.4" customHeight="1" x14ac:dyDescent="0.3">
      <c r="A3" s="179" t="s">
        <v>74</v>
      </c>
      <c r="B3" s="179"/>
      <c r="C3" s="179"/>
      <c r="D3" s="179"/>
      <c r="E3" s="179"/>
    </row>
    <row r="4" spans="1:11" ht="15.6" x14ac:dyDescent="0.3">
      <c r="A4" s="202" t="s">
        <v>128</v>
      </c>
      <c r="B4" s="202"/>
      <c r="C4" s="202"/>
      <c r="D4" s="202"/>
      <c r="E4" s="202"/>
      <c r="F4" s="32"/>
      <c r="G4" s="32"/>
      <c r="H4" s="32"/>
    </row>
    <row r="5" spans="1:11" ht="15.6" x14ac:dyDescent="0.3">
      <c r="A5" s="18"/>
      <c r="B5" s="18"/>
      <c r="C5" s="18"/>
      <c r="D5" s="18"/>
      <c r="E5" s="18"/>
      <c r="F5" s="32"/>
      <c r="G5" s="32"/>
      <c r="H5" s="32"/>
    </row>
    <row r="6" spans="1:11" ht="51.75" customHeight="1" x14ac:dyDescent="0.3">
      <c r="A6" s="18"/>
      <c r="B6" s="8" t="s">
        <v>18</v>
      </c>
      <c r="C6" s="180" t="str">
        <f>'Форма 1'!$E$11</f>
        <v>«Городское хозяйство» в муниципальном образовании «Город Можга» на 2015-2024 годы»</v>
      </c>
      <c r="D6" s="180"/>
      <c r="E6" s="180"/>
      <c r="F6" s="28"/>
      <c r="H6" s="32"/>
    </row>
    <row r="8" spans="1:11" ht="37.200000000000003" customHeight="1" x14ac:dyDescent="0.3">
      <c r="A8" s="36" t="s">
        <v>1</v>
      </c>
      <c r="B8" s="36" t="s">
        <v>69</v>
      </c>
      <c r="C8" s="36" t="s">
        <v>70</v>
      </c>
      <c r="D8" s="36" t="s">
        <v>71</v>
      </c>
      <c r="E8" s="36" t="s">
        <v>72</v>
      </c>
    </row>
    <row r="9" spans="1:11" ht="99.6" customHeight="1" x14ac:dyDescent="0.3">
      <c r="A9" s="36">
        <v>1</v>
      </c>
      <c r="B9" s="37" t="s">
        <v>136</v>
      </c>
      <c r="C9" s="36" t="s">
        <v>137</v>
      </c>
      <c r="D9" s="46">
        <v>1643</v>
      </c>
      <c r="E9" s="41" t="s">
        <v>138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16" zoomScale="90" zoomScaleNormal="90" workbookViewId="0">
      <selection activeCell="A24" sqref="A24:J24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34" t="s">
        <v>88</v>
      </c>
    </row>
    <row r="3" spans="1:10" ht="15.6" x14ac:dyDescent="0.3">
      <c r="A3" s="179" t="s">
        <v>89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4.4" customHeight="1" x14ac:dyDescent="0.3">
      <c r="A4" s="179" t="s">
        <v>129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ht="14.4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ht="29.25" customHeight="1" x14ac:dyDescent="0.3">
      <c r="A6" s="8" t="s">
        <v>18</v>
      </c>
      <c r="D6" s="180" t="str">
        <f>'Форма 1'!$E$11</f>
        <v>«Городское хозяйство» в муниципальном образовании «Город Можга» на 2015-2024 годы»</v>
      </c>
      <c r="E6" s="180"/>
      <c r="F6" s="180"/>
      <c r="G6" s="180"/>
      <c r="H6" s="180"/>
      <c r="I6" s="180"/>
      <c r="J6" s="180"/>
    </row>
    <row r="8" spans="1:10" ht="72" x14ac:dyDescent="0.3">
      <c r="A8" s="207" t="s">
        <v>19</v>
      </c>
      <c r="B8" s="207"/>
      <c r="C8" s="207" t="s">
        <v>75</v>
      </c>
      <c r="D8" s="207" t="s">
        <v>76</v>
      </c>
      <c r="E8" s="207" t="s">
        <v>77</v>
      </c>
      <c r="F8" s="10" t="s">
        <v>78</v>
      </c>
      <c r="G8" s="10" t="s">
        <v>79</v>
      </c>
      <c r="H8" s="10" t="s">
        <v>80</v>
      </c>
      <c r="I8" s="10" t="s">
        <v>81</v>
      </c>
      <c r="J8" s="10" t="s">
        <v>82</v>
      </c>
    </row>
    <row r="9" spans="1:10" x14ac:dyDescent="0.3">
      <c r="A9" s="75" t="s">
        <v>11</v>
      </c>
      <c r="B9" s="75" t="s">
        <v>12</v>
      </c>
      <c r="C9" s="208"/>
      <c r="D9" s="208"/>
      <c r="E9" s="208"/>
      <c r="F9" s="75" t="s">
        <v>83</v>
      </c>
      <c r="G9" s="75" t="s">
        <v>84</v>
      </c>
      <c r="H9" s="75" t="s">
        <v>85</v>
      </c>
      <c r="I9" s="75" t="s">
        <v>86</v>
      </c>
      <c r="J9" s="75" t="s">
        <v>87</v>
      </c>
    </row>
    <row r="10" spans="1:10" ht="138" customHeight="1" x14ac:dyDescent="0.3">
      <c r="A10" s="38" t="s">
        <v>140</v>
      </c>
      <c r="B10" s="163"/>
      <c r="C10" s="163" t="s">
        <v>139</v>
      </c>
      <c r="D10" s="162" t="s">
        <v>365</v>
      </c>
      <c r="E10" s="163"/>
      <c r="F10" s="209">
        <f>(F11+F12+F13+F14+F15)/5</f>
        <v>0.91649542466402034</v>
      </c>
      <c r="G10" s="209">
        <f t="shared" ref="G10:J10" si="0">(G11+G12+G13+G14+G15)/5</f>
        <v>0.92134486945962357</v>
      </c>
      <c r="H10" s="209">
        <f t="shared" si="0"/>
        <v>0.71399999999999997</v>
      </c>
      <c r="I10" s="209">
        <f t="shared" si="0"/>
        <v>0.65803540613202838</v>
      </c>
      <c r="J10" s="209">
        <f t="shared" si="0"/>
        <v>0.99465571389872309</v>
      </c>
    </row>
    <row r="11" spans="1:10" ht="144.6" customHeight="1" x14ac:dyDescent="0.3">
      <c r="A11" s="38" t="s">
        <v>140</v>
      </c>
      <c r="B11" s="59">
        <v>1</v>
      </c>
      <c r="C11" s="101" t="s">
        <v>330</v>
      </c>
      <c r="D11" s="162" t="s">
        <v>365</v>
      </c>
      <c r="E11" s="59" t="s">
        <v>127</v>
      </c>
      <c r="F11" s="42">
        <f>G11*J11</f>
        <v>1</v>
      </c>
      <c r="G11" s="42">
        <f>('Форма 1'!K17+'Форма 1'!K18+'Форма 1'!K19)/3</f>
        <v>1</v>
      </c>
      <c r="H11" s="42">
        <v>0.66</v>
      </c>
      <c r="I11" s="42">
        <v>1</v>
      </c>
      <c r="J11" s="42">
        <v>1</v>
      </c>
    </row>
    <row r="12" spans="1:10" ht="132" x14ac:dyDescent="0.3">
      <c r="A12" s="38" t="s">
        <v>140</v>
      </c>
      <c r="B12" s="101">
        <v>2</v>
      </c>
      <c r="C12" s="100" t="s">
        <v>366</v>
      </c>
      <c r="D12" s="101" t="s">
        <v>365</v>
      </c>
      <c r="E12" s="162" t="s">
        <v>182</v>
      </c>
      <c r="F12" s="42">
        <v>1</v>
      </c>
      <c r="G12" s="42">
        <v>1</v>
      </c>
      <c r="H12" s="42">
        <v>0.56999999999999995</v>
      </c>
      <c r="I12" s="42">
        <v>0.30739228135288904</v>
      </c>
      <c r="J12" s="42">
        <v>1</v>
      </c>
    </row>
    <row r="13" spans="1:10" ht="132" x14ac:dyDescent="0.3">
      <c r="A13" s="38" t="s">
        <v>140</v>
      </c>
      <c r="B13" s="101">
        <v>3</v>
      </c>
      <c r="C13" s="101" t="s">
        <v>367</v>
      </c>
      <c r="D13" s="101" t="s">
        <v>365</v>
      </c>
      <c r="E13" s="101" t="s">
        <v>182</v>
      </c>
      <c r="F13" s="42">
        <v>0.875</v>
      </c>
      <c r="G13" s="42">
        <v>0.875</v>
      </c>
      <c r="H13" s="161">
        <v>0.56000000000000005</v>
      </c>
      <c r="I13" s="42">
        <v>0.1884164028662631</v>
      </c>
      <c r="J13" s="42">
        <v>1</v>
      </c>
    </row>
    <row r="14" spans="1:10" ht="135" customHeight="1" x14ac:dyDescent="0.3">
      <c r="A14" s="38" t="s">
        <v>140</v>
      </c>
      <c r="B14" s="101">
        <v>4</v>
      </c>
      <c r="C14" s="101" t="s">
        <v>368</v>
      </c>
      <c r="D14" s="101" t="s">
        <v>365</v>
      </c>
      <c r="E14" s="101" t="s">
        <v>182</v>
      </c>
      <c r="F14" s="42">
        <v>0.88316018342939151</v>
      </c>
      <c r="G14" s="161">
        <v>0.90740740740740744</v>
      </c>
      <c r="H14" s="161">
        <v>0.86</v>
      </c>
      <c r="I14" s="42">
        <v>0.88361135953856196</v>
      </c>
      <c r="J14" s="42">
        <v>0.97327856949361513</v>
      </c>
    </row>
    <row r="15" spans="1:10" ht="132" x14ac:dyDescent="0.3">
      <c r="A15" s="38" t="s">
        <v>140</v>
      </c>
      <c r="B15" s="101">
        <v>5</v>
      </c>
      <c r="C15" s="101" t="s">
        <v>369</v>
      </c>
      <c r="D15" s="101" t="s">
        <v>365</v>
      </c>
      <c r="E15" s="162" t="s">
        <v>182</v>
      </c>
      <c r="F15" s="42">
        <v>0.82431693989071031</v>
      </c>
      <c r="G15" s="42">
        <v>0.82431693989071031</v>
      </c>
      <c r="H15" s="161">
        <v>0.92</v>
      </c>
      <c r="I15" s="42">
        <v>0.91075698690242768</v>
      </c>
      <c r="J15" s="42">
        <v>1</v>
      </c>
    </row>
    <row r="17" spans="1:12" ht="72.599999999999994" customHeight="1" x14ac:dyDescent="0.3">
      <c r="A17" s="206" t="s">
        <v>372</v>
      </c>
      <c r="B17" s="206"/>
      <c r="C17" s="206"/>
      <c r="D17" s="206"/>
      <c r="E17" s="206"/>
      <c r="F17" s="206"/>
      <c r="G17" s="206"/>
      <c r="H17" s="206"/>
      <c r="I17" s="206"/>
      <c r="J17" s="206"/>
    </row>
    <row r="18" spans="1:12" ht="37.799999999999997" customHeight="1" x14ac:dyDescent="0.3">
      <c r="A18" s="205" t="s">
        <v>373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164"/>
      <c r="L18" s="164"/>
    </row>
    <row r="19" spans="1:12" ht="52.2" customHeight="1" x14ac:dyDescent="0.3">
      <c r="A19" s="205" t="s">
        <v>374</v>
      </c>
      <c r="B19" s="205"/>
      <c r="C19" s="205"/>
      <c r="D19" s="205"/>
      <c r="E19" s="205"/>
      <c r="F19" s="205"/>
      <c r="G19" s="205"/>
      <c r="H19" s="205"/>
      <c r="I19" s="205"/>
      <c r="J19" s="205"/>
      <c r="K19" s="164"/>
      <c r="L19" s="164"/>
    </row>
    <row r="20" spans="1:12" ht="54.6" customHeight="1" x14ac:dyDescent="0.3">
      <c r="A20" s="205" t="s">
        <v>375</v>
      </c>
      <c r="B20" s="205"/>
      <c r="C20" s="205"/>
      <c r="D20" s="205"/>
      <c r="E20" s="205"/>
      <c r="F20" s="205"/>
      <c r="G20" s="205"/>
      <c r="H20" s="205"/>
      <c r="I20" s="205"/>
      <c r="J20" s="205"/>
      <c r="K20" s="164"/>
      <c r="L20" s="164"/>
    </row>
    <row r="21" spans="1:12" ht="49.8" customHeight="1" x14ac:dyDescent="0.3">
      <c r="A21" s="205" t="s">
        <v>376</v>
      </c>
      <c r="B21" s="205"/>
      <c r="C21" s="205"/>
      <c r="D21" s="205"/>
      <c r="E21" s="205"/>
      <c r="F21" s="205"/>
      <c r="G21" s="205"/>
      <c r="H21" s="205"/>
      <c r="I21" s="205"/>
      <c r="J21" s="205"/>
    </row>
    <row r="22" spans="1:12" ht="50.4" customHeight="1" x14ac:dyDescent="0.3">
      <c r="A22" s="205" t="s">
        <v>377</v>
      </c>
      <c r="B22" s="205"/>
      <c r="C22" s="205"/>
      <c r="D22" s="205"/>
      <c r="E22" s="205"/>
      <c r="F22" s="205"/>
      <c r="G22" s="205"/>
      <c r="H22" s="205"/>
      <c r="I22" s="205"/>
      <c r="J22" s="205"/>
    </row>
    <row r="23" spans="1:12" ht="51" customHeight="1" x14ac:dyDescent="0.3">
      <c r="A23" s="205" t="s">
        <v>378</v>
      </c>
      <c r="B23" s="205"/>
      <c r="C23" s="205"/>
      <c r="D23" s="205"/>
      <c r="E23" s="205"/>
      <c r="F23" s="205"/>
      <c r="G23" s="205"/>
      <c r="H23" s="205"/>
      <c r="I23" s="205"/>
      <c r="J23" s="205"/>
    </row>
    <row r="24" spans="1:12" ht="49.8" customHeight="1" x14ac:dyDescent="0.3">
      <c r="A24" s="205" t="s">
        <v>379</v>
      </c>
      <c r="B24" s="205"/>
      <c r="C24" s="205"/>
      <c r="D24" s="205"/>
      <c r="E24" s="205"/>
      <c r="F24" s="205"/>
      <c r="G24" s="205"/>
      <c r="H24" s="205"/>
      <c r="I24" s="205"/>
      <c r="J24" s="205"/>
    </row>
  </sheetData>
  <mergeCells count="15">
    <mergeCell ref="A8:B8"/>
    <mergeCell ref="C8:C9"/>
    <mergeCell ref="D8:D9"/>
    <mergeCell ref="E8:E9"/>
    <mergeCell ref="A3:J3"/>
    <mergeCell ref="A4:J4"/>
    <mergeCell ref="D6:J6"/>
    <mergeCell ref="A22:J22"/>
    <mergeCell ref="A23:J23"/>
    <mergeCell ref="A24:J24"/>
    <mergeCell ref="A17:J17"/>
    <mergeCell ref="A18:J18"/>
    <mergeCell ref="A21:J21"/>
    <mergeCell ref="A20:J20"/>
    <mergeCell ref="A19:J19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Форма 1</vt:lpstr>
      <vt:lpstr>Форма 2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2020-04-28T07:13:00Z</cp:lastPrinted>
  <dcterms:created xsi:type="dcterms:W3CDTF">2016-07-06T04:36:08Z</dcterms:created>
  <dcterms:modified xsi:type="dcterms:W3CDTF">2020-04-28T07:49:01Z</dcterms:modified>
</cp:coreProperties>
</file>