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80" yWindow="1200" windowWidth="15480" windowHeight="10560"/>
  </bookViews>
  <sheets>
    <sheet name="Приложение 1" sheetId="1" r:id="rId1"/>
  </sheets>
  <definedNames>
    <definedName name="_xlnm.Print_Titles" localSheetId="0">'Приложение 1'!$12:$12</definedName>
    <definedName name="_xlnm.Print_Area" localSheetId="0">'Приложение 1'!$A$1:$E$101</definedName>
  </definedNames>
  <calcPr calcId="145621"/>
</workbook>
</file>

<file path=xl/calcChain.xml><?xml version="1.0" encoding="utf-8"?>
<calcChain xmlns="http://schemas.openxmlformats.org/spreadsheetml/2006/main">
  <c r="E95" i="1" l="1"/>
  <c r="E94" i="1"/>
  <c r="E96" i="1"/>
  <c r="E98" i="1"/>
  <c r="E99" i="1"/>
  <c r="E88" i="1"/>
  <c r="E89" i="1"/>
  <c r="E90" i="1"/>
  <c r="E91" i="1"/>
  <c r="E92" i="1"/>
  <c r="E83" i="1"/>
  <c r="E84" i="1"/>
  <c r="E85" i="1"/>
  <c r="E86" i="1"/>
  <c r="E87" i="1"/>
  <c r="E82" i="1"/>
  <c r="E80" i="1"/>
  <c r="E81" i="1"/>
  <c r="E76" i="1"/>
  <c r="E77" i="1"/>
  <c r="E78" i="1"/>
  <c r="E79" i="1"/>
  <c r="E71" i="1"/>
  <c r="E72" i="1"/>
  <c r="E73" i="1"/>
  <c r="E74" i="1"/>
  <c r="E75" i="1"/>
  <c r="E61" i="1"/>
  <c r="E62" i="1"/>
  <c r="E63" i="1"/>
  <c r="E64" i="1"/>
  <c r="E65" i="1"/>
  <c r="E66" i="1"/>
  <c r="E67" i="1"/>
  <c r="E68" i="1"/>
  <c r="E69" i="1"/>
  <c r="E51" i="1"/>
  <c r="E52" i="1"/>
  <c r="E53" i="1"/>
  <c r="E55" i="1"/>
  <c r="E56" i="1"/>
  <c r="E57" i="1"/>
  <c r="E58" i="1"/>
  <c r="E59" i="1"/>
  <c r="E60" i="1"/>
  <c r="E42" i="1"/>
  <c r="E43" i="1"/>
  <c r="E44" i="1"/>
  <c r="E45" i="1"/>
  <c r="E47" i="1"/>
  <c r="E48" i="1"/>
  <c r="E34" i="1"/>
  <c r="E35" i="1"/>
  <c r="E37" i="1"/>
  <c r="E39" i="1"/>
  <c r="E41" i="1"/>
  <c r="E30" i="1"/>
  <c r="E31" i="1"/>
  <c r="E32" i="1"/>
  <c r="E25" i="1"/>
  <c r="E26" i="1"/>
  <c r="E27" i="1"/>
  <c r="E29" i="1"/>
  <c r="E15" i="1"/>
  <c r="E17" i="1"/>
  <c r="E19" i="1"/>
  <c r="E20" i="1"/>
  <c r="E21" i="1"/>
  <c r="E23" i="1"/>
  <c r="D97" i="1" l="1"/>
  <c r="E97" i="1" s="1"/>
  <c r="C97" i="1"/>
  <c r="D93" i="1"/>
  <c r="E93" i="1" s="1"/>
  <c r="C93" i="1"/>
  <c r="D70" i="1"/>
  <c r="E70" i="1" s="1"/>
  <c r="C70" i="1"/>
  <c r="D54" i="1"/>
  <c r="C54" i="1"/>
  <c r="D50" i="1"/>
  <c r="E50" i="1" s="1"/>
  <c r="C50" i="1"/>
  <c r="D46" i="1"/>
  <c r="E46" i="1" s="1"/>
  <c r="C46" i="1"/>
  <c r="D40" i="1"/>
  <c r="E40" i="1" s="1"/>
  <c r="C40" i="1"/>
  <c r="D38" i="1"/>
  <c r="E38" i="1" s="1"/>
  <c r="C38" i="1"/>
  <c r="D36" i="1"/>
  <c r="E36" i="1" s="1"/>
  <c r="C36" i="1"/>
  <c r="D28" i="1"/>
  <c r="E28" i="1" s="1"/>
  <c r="C28" i="1"/>
  <c r="D24" i="1"/>
  <c r="E24" i="1" s="1"/>
  <c r="C24" i="1"/>
  <c r="D22" i="1"/>
  <c r="E22" i="1" s="1"/>
  <c r="C22" i="1"/>
  <c r="D18" i="1"/>
  <c r="E18" i="1" s="1"/>
  <c r="C18" i="1"/>
  <c r="D16" i="1"/>
  <c r="E16" i="1" s="1"/>
  <c r="C16" i="1"/>
  <c r="D14" i="1"/>
  <c r="E14" i="1" s="1"/>
  <c r="C14" i="1"/>
  <c r="C13" i="1" l="1"/>
  <c r="C49" i="1"/>
  <c r="C101" i="1" s="1"/>
  <c r="E54" i="1"/>
  <c r="D49" i="1"/>
  <c r="E49" i="1" s="1"/>
  <c r="D13" i="1"/>
  <c r="E13" i="1" l="1"/>
  <c r="D101" i="1"/>
  <c r="E101" i="1" s="1"/>
</calcChain>
</file>

<file path=xl/sharedStrings.xml><?xml version="1.0" encoding="utf-8"?>
<sst xmlns="http://schemas.openxmlformats.org/spreadsheetml/2006/main" count="190" uniqueCount="190">
  <si>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</si>
  <si>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</si>
  <si>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</si>
  <si>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</si>
  <si>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</si>
  <si>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</si>
  <si>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</si>
  <si>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</si>
  <si>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</si>
  <si>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</si>
  <si>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</si>
  <si>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</si>
  <si>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</si>
  <si>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</si>
  <si>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</si>
  <si>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</si>
  <si>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</si>
  <si>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</si>
  <si>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</si>
  <si>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</si>
  <si>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</si>
  <si>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</si>
  <si>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</si>
  <si>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</si>
  <si>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</si>
  <si>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</si>
  <si>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</si>
  <si>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</si>
  <si>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</si>
  <si>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</si>
  <si>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</si>
  <si>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</si>
  <si>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</si>
  <si>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муниципального образования "Город Можга"</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</si>
  <si>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</si>
  <si>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</si>
  <si>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</si>
  <si>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</si>
  <si>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</si>
  <si>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</si>
  <si>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</si>
  <si>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</si>
  <si>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</si>
  <si>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</si>
  <si>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</si>
  <si>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</si>
  <si>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</si>
  <si>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</si>
  <si>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</si>
  <si>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</si>
  <si>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</si>
  <si>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</si>
  <si>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</si>
  <si>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1 11 07014 04 0000 120</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</si>
  <si>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</si>
  <si>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</si>
  <si>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</si>
  <si>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</si>
  <si>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</si>
  <si>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</si>
  <si>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</si>
  <si>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</si>
  <si>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</si>
  <si>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</si>
  <si>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городских округов на организацию социальной поддержки детей-сирот и детей, оставшихся без попечения родителей</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</si>
  <si>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</si>
  <si>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</si>
  <si>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</si>
  <si>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</si>
  <si>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городских округов</t>
  </si>
  <si>
    <t>Субсидии бюджетам городских округов на софинансирование капитальных вложений в объекты муниципальной собственности</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</si>
  <si>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</si>
  <si>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</si>
  <si>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</si>
  <si>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Субсидии бюджетам городских округов на реализацию мероприятий по организации отдыха детей в каникулярное время</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</si>
  <si>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</si>
  <si>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</si>
  <si>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безвозмездные поступления в бюджеты городских округов</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</si>
  <si>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</si>
  <si>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</si>
  <si>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Прочие субсидии бюджетам городских округов</t>
  </si>
  <si>
    <t>% исполнения к уточненному плану</t>
  </si>
  <si>
    <t>ОТЧЕТ</t>
  </si>
  <si>
    <t>об исполнении бюджета по доходам</t>
  </si>
  <si>
    <t>1 13 02994 04 0000 130</t>
  </si>
  <si>
    <t>Прочие доходы от компенсации затрат бюджетов городских округов</t>
  </si>
  <si>
    <t>Дотации бюджетам городских округов  на  поддержку мер по обеспечению сбалансированности бюджетов</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</si>
  <si>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</si>
  <si>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</si>
  <si>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</si>
  <si>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</si>
  <si>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</si>
  <si>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</si>
  <si>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</si>
  <si>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</si>
  <si>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</si>
  <si>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</si>
  <si>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</si>
  <si>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на осуществление отдельных государственных полномочий по учету (регистрации) многодетных семей</t>
  </si>
  <si>
    <t>тыс. руб.</t>
  </si>
  <si>
    <t>Приложение № 1</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</si>
  <si>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</si>
  <si>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ОКАЗАНИЯ ПЛАТНЫХ УСЛУГ И КОМПЕНСАЦИИ ЗАТРАТ ГОСУДАРСТВА</t>
  </si>
  <si>
    <t>1 17 00000 00 0000 000</t>
  </si>
  <si>
    <t>2 02 10000 00 0000 150</t>
  </si>
  <si>
    <t>2 02 15001 04 0000 150</t>
  </si>
  <si>
    <t>2 02 15002 04 0000 150</t>
  </si>
  <si>
    <t>2 02 20000 00 0000 150</t>
  </si>
  <si>
    <t>2 02 20077 04 0000 150</t>
  </si>
  <si>
    <t>2 02 25467 04 0000 150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</si>
  <si>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</si>
  <si>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2 02 25497 04 0000 150</t>
  </si>
  <si>
    <t>Субсидии бюджетам городских округов на реализацию мероприятий по обеспечению жильем молодых семей</t>
  </si>
  <si>
    <t>2 02 25555 04 0000 150</t>
  </si>
  <si>
    <t>2 02 29999 04 0101 150</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</si>
  <si>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</si>
  <si>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</si>
  <si>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</si>
  <si>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2 02 29999 04 0106 150</t>
  </si>
  <si>
    <t>2 02 29999 04 0107 150</t>
  </si>
  <si>
    <t>Субсидии бюджетам городских округов на реализацию мероприятий муниципальных программ в области энергосбережения и повышения энергетической эффективности</t>
  </si>
  <si>
    <t>2 02 29999 04 0109 150</t>
  </si>
  <si>
    <t>2 02 29999 04 0117 150</t>
  </si>
  <si>
    <t>2 02 29999 04 0119 150</t>
  </si>
  <si>
    <t>2 02 29999 04 0121 150</t>
  </si>
  <si>
    <t>2 02 30000 00 0000 150</t>
  </si>
  <si>
    <t>2 02 30024 04 0202 150</t>
  </si>
  <si>
    <t>2 02 30024 04 0205 150</t>
  </si>
  <si>
    <t>2 02 30024 04 0206 150</t>
  </si>
  <si>
    <t>2 02 30024 04 0207 150</t>
  </si>
  <si>
    <t>2 02 30024 04 0208 150</t>
  </si>
  <si>
    <t>2 02 30024 04 0209 150</t>
  </si>
  <si>
    <t>2 02 30024 04 0213 150</t>
  </si>
  <si>
    <t>2 02 30024 04 0214 150</t>
  </si>
  <si>
    <t>2 02 30024 04 0215 150</t>
  </si>
  <si>
    <t>2 02 30024 04 0216 150</t>
  </si>
  <si>
    <t>2 02 30024 04 0217 150</t>
  </si>
  <si>
    <t>2 02 30024 04 0218 150</t>
  </si>
  <si>
    <t>2 02 30024 04 0220 150</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</si>
  <si>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</si>
  <si>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</si>
  <si>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2 02 30024 04 0223 150</t>
  </si>
  <si>
    <t>2 02 30024 04 0224 150</t>
  </si>
  <si>
    <t>2 02 30027 04 0000 150</t>
  </si>
  <si>
    <t>2 02 30029 04 0000 150</t>
  </si>
  <si>
    <t>2 02 35120 04 0000 150</t>
  </si>
  <si>
    <t>2 02 35260 04 0000 150</t>
  </si>
  <si>
    <t>2 02 35930 04 0000 150</t>
  </si>
  <si>
    <t>2 02 40000 00 0000 150</t>
  </si>
  <si>
    <t>2 02 49999 04 0000 150</t>
  </si>
  <si>
    <t>2 07 04050 04 0000 150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</si>
  <si>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</si>
  <si>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1 11 05034 04 0000 120</t>
  </si>
  <si>
    <t>ВОЗВРАТ ОСТАТКОВ СУБСИДИЙ, СУБВЕНЦИЙ И ИНЫХ МЕЖБЮДЖЕТНЫХ ТРАНСФЕРТОВ, ИМЕЮЩИХ ЦЕЛЕВОЕ НАЗНАЧЕНИЕ, ПРОШЛЫХ ЛЕТ</t>
  </si>
  <si>
    <t>2 07 04010 04 0000 150</t>
  </si>
  <si>
    <t>1 17 05040 04 0300 180</t>
  </si>
  <si>
    <t>Прочие неналоговые доходы бюджетов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t>
  </si>
  <si>
    <t>1 17 05040 04 0400 180</t>
  </si>
  <si>
    <t>Прочие неналоговые доходы бюджетов городских округов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t>
  </si>
  <si>
    <t>2 07 00000 00 0000 000</t>
  </si>
  <si>
    <t>2 19 00000 00 0000 000</t>
  </si>
  <si>
    <t xml:space="preserve">от ____ ____________  2021 года № ____ </t>
  </si>
  <si>
    <t>муниципального образования "Город Можга" за 2020 год</t>
  </si>
  <si>
    <t>Уточненный план на 2020г.</t>
  </si>
  <si>
    <t>Исполнено на 01.01.2021г.</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</si>
  <si>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</si>
  <si>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НЕНАЛОГОВЫЕ ДОХОДЫ</t>
  </si>
  <si>
    <t>2 02 19999 04 0000 150</t>
  </si>
  <si>
    <t>Прочие дотации бюджетам городских округов</t>
  </si>
  <si>
    <t>Субсидии бюджетам бюджетной системы Российской Федерации (межбюджетные субсидии)</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</si>
  <si>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</si>
  <si>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</si>
  <si>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реализацию программ формирования современной городской среды</t>
  </si>
  <si>
    <t>2 02 29999 04 0104 150</t>
  </si>
  <si>
    <t>Субсидии бюджетам городских округов на реализацию проектов развития общественной инфраструктуры, основанных на местных инициативах</t>
  </si>
  <si>
    <t>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</si>
  <si>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</si>
  <si>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</si>
  <si>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2 02 30024 04 0221 150</t>
  </si>
  <si>
    <t>Субвенции бюджетам городских округов на выплату денежных средств на содержание усыновлённых (удочерённых) детей</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</si>
  <si>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</si>
  <si>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</si>
  <si>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 xml:space="preserve">Иные межбюджетные трансферты
</t>
  </si>
  <si>
    <t>2 02 49001 04 0000 150</t>
  </si>
  <si>
    <t>Межбюджетные трансферты, передаваемые бюджетам городских округов, за счет средств резервного фонда Правительства Российской Федерации</t>
  </si>
  <si>
    <t>2 02 45303 04 0000 150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</si>
  <si>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</si>
  <si>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БЕЗВОЗМЕЗДНЫЕ ПОСТУПЛЕНИЯ</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</si>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</sst>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0.0"/>
  </numFmts>
  <fonts count="12" x14ac:knownFonts="1">
    <font>
      <sz val="10"/>
      <name val="Arial Cyr"/>
      <charset val="204"/>
    </font>
    <font>
      <sz val="11"/>
      <color theme="1"/>
      <name val="Calibri"/>
      <family val="2"/>
      <charset val="204"/>
      <scheme val="minor"/>
    </font>
    <font>
      <sz val="10"/>
      <name val="Arial Cyr"/>
    </font>
    <font>
      <sz val="8"/>
      <name val="Arial Cyr"/>
      <charset val="204"/>
    </font>
    <font>
      <sz val="12"/>
      <name val="Times New Roman"/>
      <family val="1"/>
      <charset val="204"/>
    </font>
    <font>
      <sz val="10"/>
      <name val="Times New Roman"/>
      <family val="1"/>
      <charset val="204"/>
    </font>
    <font>
      <b/>
      <sz val="12"/>
      <name val="Times New Roman"/>
      <family val="1"/>
      <charset val="204"/>
    </font>
    <font>
      <sz val="12"/>
      <color indexed="8"/>
      <name val="Times New Roman"/>
      <family val="1"/>
      <charset val="204"/>
    </font>
    <font>
      <sz val="12"/>
      <color theme="1"/>
      <name val="Times New Roman"/>
      <family val="1"/>
      <charset val="204"/>
    </font>
    <font>
      <b/>
      <sz val="13"/>
      <name val="Times New Roman"/>
      <family val="1"/>
      <charset val="204"/>
    </font>
    <font>
      <b/>
      <sz val="12"/>
      <color indexed="8"/>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2" fillId="0" borderId="0"/>
    <xf numFmtId="0" fontId="1" fillId="0" borderId="0"/>
  </cellStyleXfs>
  <cellXfs count="54">
    <xf numFmtId="0" fontId="0" fillId="0" borderId="0" xfId="0"/>
    <xf numFmtId="0" fontId="5" fillId="2" borderId="0" xfId="0" applyFont="1" applyFill="1"/>
    <xf numFmtId="49" fontId="4" fillId="2" borderId="0" xfId="0" applyNumberFormat="1" applyFont="1" applyFill="1" applyAlignment="1">
      <alignment horizontal="center"/>
    </xf>
    <xf numFmtId="49" fontId="6" fillId="2" borderId="2" xfId="0" applyNumberFormat="1" applyFont="1" applyFill="1" applyBorder="1" applyAlignment="1">
      <alignment wrapText="1"/>
    </xf>
    <xf numFmtId="0" fontId="4" fillId="2" borderId="0" xfId="0" applyFont="1" applyFill="1" applyAlignment="1">
      <alignment horizontal="right"/>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xf>
    <xf numFmtId="0" fontId="4" fillId="2" borderId="0" xfId="0" applyFont="1" applyFill="1" applyAlignment="1">
      <alignment horizontal="center"/>
    </xf>
    <xf numFmtId="49" fontId="4" fillId="2" borderId="0" xfId="0" applyNumberFormat="1" applyFont="1" applyFill="1" applyAlignment="1">
      <alignment horizontal="left" wrapText="1"/>
    </xf>
    <xf numFmtId="164" fontId="4" fillId="2" borderId="1" xfId="0" applyNumberFormat="1" applyFont="1" applyFill="1" applyBorder="1" applyAlignment="1">
      <alignment vertical="center" wrapText="1"/>
    </xf>
    <xf numFmtId="164" fontId="4" fillId="2" borderId="1" xfId="0" applyNumberFormat="1" applyFont="1" applyFill="1" applyBorder="1" applyAlignment="1">
      <alignment vertical="center"/>
    </xf>
    <xf numFmtId="49" fontId="6" fillId="2" borderId="2" xfId="0" applyNumberFormat="1" applyFont="1" applyFill="1" applyBorder="1" applyAlignment="1">
      <alignment horizontal="center" wrapText="1"/>
    </xf>
    <xf numFmtId="0" fontId="4" fillId="0" borderId="1" xfId="0" applyFont="1" applyFill="1" applyBorder="1" applyAlignment="1">
      <alignment horizontal="center" vertical="center"/>
    </xf>
    <xf numFmtId="0" fontId="7"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center" vertical="center"/>
    </xf>
    <xf numFmtId="49" fontId="6" fillId="2" borderId="1" xfId="0" applyNumberFormat="1" applyFont="1" applyFill="1" applyBorder="1" applyAlignment="1">
      <alignment horizontal="justify" vertical="top" wrapText="1"/>
    </xf>
    <xf numFmtId="49" fontId="4" fillId="2" borderId="1" xfId="0" applyNumberFormat="1" applyFont="1" applyFill="1" applyBorder="1" applyAlignment="1">
      <alignment horizontal="justify" vertical="top" wrapText="1"/>
    </xf>
    <xf numFmtId="0" fontId="4" fillId="2" borderId="1" xfId="1" applyFont="1" applyFill="1" applyBorder="1" applyAlignment="1">
      <alignment horizontal="justify" vertical="top" wrapText="1"/>
    </xf>
    <xf numFmtId="0" fontId="4" fillId="0" borderId="1" xfId="1" applyFont="1" applyFill="1" applyBorder="1" applyAlignment="1" applyProtection="1">
      <alignment horizontal="justify" vertical="top" wrapText="1"/>
      <protection locked="0"/>
    </xf>
    <xf numFmtId="0" fontId="4" fillId="2" borderId="1" xfId="0" applyFont="1" applyFill="1" applyBorder="1" applyAlignment="1">
      <alignment horizontal="justify" vertical="top" wrapText="1"/>
    </xf>
    <xf numFmtId="2" fontId="4" fillId="2" borderId="1" xfId="0" applyNumberFormat="1" applyFont="1" applyFill="1" applyBorder="1" applyAlignment="1">
      <alignment horizontal="justify" vertical="top" wrapText="1"/>
    </xf>
    <xf numFmtId="0" fontId="4" fillId="0" borderId="1" xfId="0" applyFont="1" applyBorder="1" applyAlignment="1">
      <alignment horizontal="justify" vertical="top" wrapText="1"/>
    </xf>
    <xf numFmtId="2" fontId="6" fillId="2" borderId="1" xfId="0" applyNumberFormat="1" applyFont="1" applyFill="1" applyBorder="1" applyAlignment="1">
      <alignment horizontal="center" vertical="center"/>
    </xf>
    <xf numFmtId="164" fontId="4" fillId="2" borderId="1" xfId="0" applyNumberFormat="1" applyFont="1" applyFill="1" applyBorder="1" applyAlignment="1">
      <alignment horizontal="right" vertical="center"/>
    </xf>
    <xf numFmtId="164" fontId="6" fillId="2" borderId="1" xfId="0" applyNumberFormat="1" applyFont="1" applyFill="1" applyBorder="1" applyAlignment="1">
      <alignment horizontal="right" vertical="center"/>
    </xf>
    <xf numFmtId="49" fontId="5" fillId="2" borderId="0" xfId="0" applyNumberFormat="1" applyFont="1" applyFill="1" applyAlignment="1">
      <alignment horizontal="center"/>
    </xf>
    <xf numFmtId="49" fontId="5" fillId="2" borderId="0" xfId="0" applyNumberFormat="1" applyFont="1" applyFill="1" applyAlignment="1">
      <alignment horizontal="right" wrapText="1"/>
    </xf>
    <xf numFmtId="165" fontId="5" fillId="0" borderId="0" xfId="0" applyNumberFormat="1" applyFont="1" applyBorder="1" applyAlignment="1">
      <alignment horizontal="right" wrapText="1"/>
    </xf>
    <xf numFmtId="0" fontId="4" fillId="0" borderId="1" xfId="0" applyFont="1" applyBorder="1" applyAlignment="1">
      <alignment horizontal="center" vertical="center" wrapText="1"/>
    </xf>
    <xf numFmtId="0" fontId="6" fillId="0" borderId="1" xfId="0" applyFont="1" applyFill="1" applyBorder="1" applyAlignment="1">
      <alignment horizontal="justify" vertical="top" wrapText="1"/>
    </xf>
    <xf numFmtId="165" fontId="5" fillId="0" borderId="0" xfId="0" applyNumberFormat="1" applyFont="1" applyBorder="1" applyAlignment="1">
      <alignment horizontal="right" wrapText="1"/>
    </xf>
    <xf numFmtId="49" fontId="9" fillId="2" borderId="0" xfId="0" applyNumberFormat="1" applyFont="1" applyFill="1" applyAlignment="1">
      <alignment horizontal="center" wrapText="1"/>
    </xf>
    <xf numFmtId="0" fontId="6" fillId="2" borderId="0" xfId="0" applyFont="1" applyFill="1" applyAlignment="1">
      <alignment vertical="center"/>
    </xf>
    <xf numFmtId="0" fontId="6" fillId="2" borderId="0" xfId="0" applyFont="1" applyFill="1"/>
    <xf numFmtId="0" fontId="4" fillId="2" borderId="0" xfId="0" applyFont="1" applyFill="1"/>
    <xf numFmtId="0" fontId="4" fillId="2" borderId="0" xfId="0" applyFont="1" applyFill="1" applyAlignment="1">
      <alignment wrapText="1"/>
    </xf>
    <xf numFmtId="0" fontId="10" fillId="0" borderId="1" xfId="0" applyFont="1" applyFill="1" applyBorder="1" applyAlignment="1">
      <alignment horizontal="justify" vertical="top" wrapText="1"/>
    </xf>
    <xf numFmtId="164" fontId="4" fillId="2" borderId="1" xfId="0" applyNumberFormat="1" applyFont="1" applyFill="1" applyBorder="1"/>
    <xf numFmtId="0" fontId="4" fillId="2" borderId="1" xfId="0" applyFont="1" applyFill="1" applyBorder="1" applyAlignment="1">
      <alignment vertical="center"/>
    </xf>
    <xf numFmtId="164" fontId="6" fillId="2" borderId="1" xfId="0" applyNumberFormat="1" applyFont="1" applyFill="1" applyBorder="1" applyAlignment="1">
      <alignment vertical="center"/>
    </xf>
    <xf numFmtId="0" fontId="11" fillId="2" borderId="0" xfId="0" applyFont="1" applyFill="1" applyAlignment="1">
      <alignment horizontal="right"/>
    </xf>
    <xf numFmtId="0" fontId="6" fillId="2" borderId="1" xfId="1" applyFont="1" applyFill="1" applyBorder="1" applyAlignment="1">
      <alignment horizontal="justify" vertical="top" wrapText="1"/>
    </xf>
    <xf numFmtId="0" fontId="6" fillId="0" borderId="1" xfId="0" applyFont="1" applyFill="1" applyBorder="1" applyAlignment="1">
      <alignment horizontal="center" vertical="center"/>
    </xf>
    <xf numFmtId="2" fontId="6" fillId="2" borderId="1" xfId="0" applyNumberFormat="1" applyFont="1" applyFill="1" applyBorder="1" applyAlignment="1">
      <alignment horizontal="center" vertical="center" wrapText="1"/>
    </xf>
    <xf numFmtId="166" fontId="4" fillId="2" borderId="1" xfId="0" applyNumberFormat="1" applyFont="1" applyFill="1" applyBorder="1" applyAlignment="1">
      <alignment vertical="center"/>
    </xf>
    <xf numFmtId="2" fontId="6" fillId="2" borderId="1" xfId="0" applyNumberFormat="1" applyFont="1" applyFill="1" applyBorder="1" applyAlignment="1">
      <alignment horizontal="center" vertical="justify" wrapText="1"/>
    </xf>
    <xf numFmtId="2" fontId="4" fillId="2" borderId="1" xfId="0" applyNumberFormat="1" applyFont="1" applyFill="1" applyBorder="1" applyAlignment="1">
      <alignment horizontal="center" vertical="center" wrapText="1"/>
    </xf>
    <xf numFmtId="165" fontId="5" fillId="0" borderId="0" xfId="0" applyNumberFormat="1" applyFont="1" applyBorder="1" applyAlignment="1">
      <alignment horizontal="right" wrapText="1"/>
    </xf>
    <xf numFmtId="49" fontId="9" fillId="2" borderId="0" xfId="0" applyNumberFormat="1" applyFont="1" applyFill="1" applyAlignment="1">
      <alignment horizontal="center"/>
    </xf>
    <xf numFmtId="49" fontId="9" fillId="2" borderId="0" xfId="0" applyNumberFormat="1" applyFont="1" applyFill="1" applyAlignment="1">
      <alignment horizontal="center"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tabSelected="1" view="pageBreakPreview" zoomScale="90" zoomScaleNormal="100" zoomScaleSheetLayoutView="90" workbookViewId="0">
      <selection activeCell="A10" sqref="A10"/>
    </sheetView>
  </sheetViews>
  <sheetFormatPr defaultRowHeight="15.75" x14ac:dyDescent="0.25"/>
  <cols>
    <col min="1" max="1" width="24.140625" style="2" customWidth="1"/>
    <col min="2" max="2" width="64" style="9" customWidth="1"/>
    <col min="3" max="3" width="15.85546875" style="8" customWidth="1"/>
    <col min="4" max="4" width="15.85546875" style="1" customWidth="1"/>
    <col min="5" max="5" width="16.42578125" style="1" customWidth="1"/>
    <col min="6" max="16384" width="9.140625" style="1"/>
  </cols>
  <sheetData>
    <row r="1" spans="1:5" ht="12.75" x14ac:dyDescent="0.2">
      <c r="A1" s="29"/>
      <c r="B1" s="30"/>
      <c r="C1" s="31"/>
      <c r="D1" s="34"/>
      <c r="E1" s="34" t="s">
        <v>100</v>
      </c>
    </row>
    <row r="2" spans="1:5" x14ac:dyDescent="0.25">
      <c r="A2" s="29"/>
      <c r="D2" s="51" t="s">
        <v>32</v>
      </c>
      <c r="E2" s="51"/>
    </row>
    <row r="3" spans="1:5" ht="12.75" x14ac:dyDescent="0.2">
      <c r="A3" s="29"/>
      <c r="B3" s="51" t="s">
        <v>33</v>
      </c>
      <c r="C3" s="51"/>
      <c r="D3" s="51"/>
      <c r="E3" s="51"/>
    </row>
    <row r="4" spans="1:5" ht="12.75" x14ac:dyDescent="0.2">
      <c r="A4" s="29"/>
      <c r="B4" s="51" t="s">
        <v>161</v>
      </c>
      <c r="C4" s="51"/>
      <c r="D4" s="51"/>
      <c r="E4" s="51"/>
    </row>
    <row r="5" spans="1:5" ht="12.75" x14ac:dyDescent="0.2">
      <c r="A5" s="29"/>
      <c r="B5" s="34"/>
      <c r="C5" s="34"/>
      <c r="D5" s="34"/>
      <c r="E5" s="34"/>
    </row>
    <row r="6" spans="1:5" ht="12.75" x14ac:dyDescent="0.2">
      <c r="A6" s="29"/>
      <c r="B6" s="30"/>
      <c r="C6" s="30"/>
    </row>
    <row r="7" spans="1:5" ht="16.5" x14ac:dyDescent="0.25">
      <c r="A7" s="52" t="s">
        <v>82</v>
      </c>
      <c r="B7" s="52"/>
      <c r="C7" s="52"/>
      <c r="D7" s="52"/>
      <c r="E7" s="52"/>
    </row>
    <row r="8" spans="1:5" ht="16.5" x14ac:dyDescent="0.25">
      <c r="A8" s="52" t="s">
        <v>83</v>
      </c>
      <c r="B8" s="52"/>
      <c r="C8" s="52"/>
      <c r="D8" s="52"/>
      <c r="E8" s="52"/>
    </row>
    <row r="9" spans="1:5" ht="16.5" x14ac:dyDescent="0.25">
      <c r="A9" s="53" t="s">
        <v>162</v>
      </c>
      <c r="B9" s="53"/>
      <c r="C9" s="53"/>
      <c r="D9" s="53"/>
      <c r="E9" s="53"/>
    </row>
    <row r="10" spans="1:5" ht="16.5" x14ac:dyDescent="0.25">
      <c r="A10" s="35"/>
      <c r="B10" s="35"/>
      <c r="C10" s="35"/>
      <c r="D10" s="35"/>
      <c r="E10" s="35"/>
    </row>
    <row r="11" spans="1:5" x14ac:dyDescent="0.25">
      <c r="A11" s="12"/>
      <c r="B11" s="3"/>
      <c r="C11" s="4"/>
      <c r="D11" s="4"/>
      <c r="E11" s="44" t="s">
        <v>99</v>
      </c>
    </row>
    <row r="12" spans="1:5" s="36" customFormat="1" ht="63" x14ac:dyDescent="0.2">
      <c r="A12" s="5" t="s">
        <v>0</v>
      </c>
      <c r="B12" s="5" t="s">
        <v>1</v>
      </c>
      <c r="C12" s="6" t="s">
        <v>163</v>
      </c>
      <c r="D12" s="6" t="s">
        <v>164</v>
      </c>
      <c r="E12" s="6" t="s">
        <v>81</v>
      </c>
    </row>
    <row r="13" spans="1:5" s="37" customFormat="1" x14ac:dyDescent="0.25">
      <c r="A13" s="26" t="s">
        <v>2</v>
      </c>
      <c r="B13" s="19" t="s">
        <v>3</v>
      </c>
      <c r="C13" s="28">
        <f>C14+C16+C18+C22+C27+C28+C36+C38+C40+C45+C46</f>
        <v>245928.19999999998</v>
      </c>
      <c r="D13" s="28">
        <f>D14+D16+D18+D22+D27+D28+D36+D38+D40+D45+D46</f>
        <v>230415.90000000002</v>
      </c>
      <c r="E13" s="28">
        <f>D13/C13*100</f>
        <v>93.692345977403178</v>
      </c>
    </row>
    <row r="14" spans="1:5" s="37" customFormat="1" x14ac:dyDescent="0.25">
      <c r="A14" s="26" t="s">
        <v>4</v>
      </c>
      <c r="B14" s="19" t="s">
        <v>5</v>
      </c>
      <c r="C14" s="28">
        <f>C15</f>
        <v>103734</v>
      </c>
      <c r="D14" s="28">
        <f>D15</f>
        <v>101102.5</v>
      </c>
      <c r="E14" s="28">
        <f t="shared" ref="E14:E77" si="0">D14/C14*100</f>
        <v>97.463223244066555</v>
      </c>
    </row>
    <row r="15" spans="1:5" s="38" customFormat="1" x14ac:dyDescent="0.25">
      <c r="A15" s="7" t="s">
        <v>6</v>
      </c>
      <c r="B15" s="20" t="s">
        <v>7</v>
      </c>
      <c r="C15" s="27">
        <v>103734</v>
      </c>
      <c r="D15" s="41">
        <v>101102.5</v>
      </c>
      <c r="E15" s="27">
        <f t="shared" si="0"/>
        <v>97.463223244066555</v>
      </c>
    </row>
    <row r="16" spans="1:5" s="37" customFormat="1" ht="47.25" x14ac:dyDescent="0.25">
      <c r="A16" s="26" t="s">
        <v>8</v>
      </c>
      <c r="B16" s="19" t="s">
        <v>9</v>
      </c>
      <c r="C16" s="28">
        <f>C17</f>
        <v>5810</v>
      </c>
      <c r="D16" s="28">
        <f>D17</f>
        <v>5703.6</v>
      </c>
      <c r="E16" s="28">
        <f t="shared" si="0"/>
        <v>98.168674698795186</v>
      </c>
    </row>
    <row r="17" spans="1:5" s="38" customFormat="1" ht="31.5" x14ac:dyDescent="0.25">
      <c r="A17" s="7" t="s">
        <v>10</v>
      </c>
      <c r="B17" s="20" t="s">
        <v>11</v>
      </c>
      <c r="C17" s="27">
        <v>5810</v>
      </c>
      <c r="D17" s="11">
        <v>5703.6</v>
      </c>
      <c r="E17" s="27">
        <f t="shared" si="0"/>
        <v>98.168674698795186</v>
      </c>
    </row>
    <row r="18" spans="1:5" s="37" customFormat="1" x14ac:dyDescent="0.25">
      <c r="A18" s="26" t="s">
        <v>12</v>
      </c>
      <c r="B18" s="19" t="s">
        <v>13</v>
      </c>
      <c r="C18" s="28">
        <f>SUM(C19:C21)</f>
        <v>29569</v>
      </c>
      <c r="D18" s="28">
        <f>SUM(D19:D21)</f>
        <v>25788.399999999998</v>
      </c>
      <c r="E18" s="28">
        <f t="shared" si="0"/>
        <v>87.214312286516275</v>
      </c>
    </row>
    <row r="19" spans="1:5" s="37" customFormat="1" ht="31.5" x14ac:dyDescent="0.25">
      <c r="A19" s="7" t="s">
        <v>34</v>
      </c>
      <c r="B19" s="20" t="s">
        <v>35</v>
      </c>
      <c r="C19" s="27">
        <v>27599</v>
      </c>
      <c r="D19" s="11">
        <v>23619.5</v>
      </c>
      <c r="E19" s="27">
        <f t="shared" si="0"/>
        <v>85.580999311569258</v>
      </c>
    </row>
    <row r="20" spans="1:5" s="37" customFormat="1" x14ac:dyDescent="0.25">
      <c r="A20" s="7" t="s">
        <v>36</v>
      </c>
      <c r="B20" s="20" t="s">
        <v>37</v>
      </c>
      <c r="C20" s="27">
        <v>670</v>
      </c>
      <c r="D20" s="41">
        <v>667.6</v>
      </c>
      <c r="E20" s="27">
        <f t="shared" si="0"/>
        <v>99.641791044776113</v>
      </c>
    </row>
    <row r="21" spans="1:5" s="37" customFormat="1" ht="31.5" x14ac:dyDescent="0.25">
      <c r="A21" s="7" t="s">
        <v>38</v>
      </c>
      <c r="B21" s="20" t="s">
        <v>39</v>
      </c>
      <c r="C21" s="27">
        <v>1300</v>
      </c>
      <c r="D21" s="11">
        <v>1501.3</v>
      </c>
      <c r="E21" s="27">
        <f t="shared" si="0"/>
        <v>115.48461538461538</v>
      </c>
    </row>
    <row r="22" spans="1:5" s="37" customFormat="1" x14ac:dyDescent="0.25">
      <c r="A22" s="26" t="s">
        <v>14</v>
      </c>
      <c r="B22" s="19" t="s">
        <v>15</v>
      </c>
      <c r="C22" s="28">
        <f>SUM(C23:C24)</f>
        <v>49976.9</v>
      </c>
      <c r="D22" s="28">
        <f>SUM(D23:D24)</f>
        <v>48224.1</v>
      </c>
      <c r="E22" s="28">
        <f t="shared" si="0"/>
        <v>96.492779664204846</v>
      </c>
    </row>
    <row r="23" spans="1:5" s="37" customFormat="1" ht="47.25" x14ac:dyDescent="0.25">
      <c r="A23" s="7" t="s">
        <v>40</v>
      </c>
      <c r="B23" s="20" t="s">
        <v>41</v>
      </c>
      <c r="C23" s="27">
        <v>19287.900000000001</v>
      </c>
      <c r="D23" s="11">
        <v>17897</v>
      </c>
      <c r="E23" s="27">
        <f t="shared" si="0"/>
        <v>92.788743201696391</v>
      </c>
    </row>
    <row r="24" spans="1:5" s="37" customFormat="1" x14ac:dyDescent="0.25">
      <c r="A24" s="26" t="s">
        <v>43</v>
      </c>
      <c r="B24" s="19" t="s">
        <v>42</v>
      </c>
      <c r="C24" s="28">
        <f>SUM(C25:C26)</f>
        <v>30689</v>
      </c>
      <c r="D24" s="28">
        <f>SUM(D25:D26)</f>
        <v>30327.1</v>
      </c>
      <c r="E24" s="28">
        <f t="shared" si="0"/>
        <v>98.820750105901141</v>
      </c>
    </row>
    <row r="25" spans="1:5" s="38" customFormat="1" ht="31.5" x14ac:dyDescent="0.25">
      <c r="A25" s="7" t="s">
        <v>44</v>
      </c>
      <c r="B25" s="20" t="s">
        <v>45</v>
      </c>
      <c r="C25" s="27">
        <v>24110</v>
      </c>
      <c r="D25" s="11">
        <v>24209</v>
      </c>
      <c r="E25" s="27">
        <f t="shared" si="0"/>
        <v>100.41061800082953</v>
      </c>
    </row>
    <row r="26" spans="1:5" s="38" customFormat="1" ht="31.5" x14ac:dyDescent="0.25">
      <c r="A26" s="7" t="s">
        <v>46</v>
      </c>
      <c r="B26" s="20" t="s">
        <v>47</v>
      </c>
      <c r="C26" s="27">
        <v>6579</v>
      </c>
      <c r="D26" s="11">
        <v>6118.1</v>
      </c>
      <c r="E26" s="27">
        <f t="shared" si="0"/>
        <v>92.99437604499164</v>
      </c>
    </row>
    <row r="27" spans="1:5" s="38" customFormat="1" x14ac:dyDescent="0.25">
      <c r="A27" s="26" t="s">
        <v>30</v>
      </c>
      <c r="B27" s="19" t="s">
        <v>29</v>
      </c>
      <c r="C27" s="28">
        <v>6415</v>
      </c>
      <c r="D27" s="28">
        <v>6397.2</v>
      </c>
      <c r="E27" s="28">
        <f t="shared" si="0"/>
        <v>99.722525331254857</v>
      </c>
    </row>
    <row r="28" spans="1:5" s="38" customFormat="1" ht="47.25" customHeight="1" x14ac:dyDescent="0.25">
      <c r="A28" s="26" t="s">
        <v>16</v>
      </c>
      <c r="B28" s="19" t="s">
        <v>17</v>
      </c>
      <c r="C28" s="28">
        <f>SUM(C29:C35)</f>
        <v>29872</v>
      </c>
      <c r="D28" s="28">
        <f>SUM(D29:D35)</f>
        <v>25709</v>
      </c>
      <c r="E28" s="28">
        <f t="shared" si="0"/>
        <v>86.063872522763802</v>
      </c>
    </row>
    <row r="29" spans="1:5" s="38" customFormat="1" ht="78.75" x14ac:dyDescent="0.25">
      <c r="A29" s="7" t="s">
        <v>48</v>
      </c>
      <c r="B29" s="20" t="s">
        <v>49</v>
      </c>
      <c r="C29" s="27">
        <v>27062</v>
      </c>
      <c r="D29" s="27">
        <v>22542.9</v>
      </c>
      <c r="E29" s="27">
        <f t="shared" si="0"/>
        <v>83.300938585470405</v>
      </c>
    </row>
    <row r="30" spans="1:5" s="38" customFormat="1" ht="78.75" x14ac:dyDescent="0.25">
      <c r="A30" s="7" t="s">
        <v>50</v>
      </c>
      <c r="B30" s="21" t="s">
        <v>101</v>
      </c>
      <c r="C30" s="27">
        <v>1350</v>
      </c>
      <c r="D30" s="11">
        <v>1525.4</v>
      </c>
      <c r="E30" s="27">
        <f t="shared" si="0"/>
        <v>112.9925925925926</v>
      </c>
    </row>
    <row r="31" spans="1:5" s="38" customFormat="1" ht="64.5" customHeight="1" x14ac:dyDescent="0.25">
      <c r="A31" s="7" t="s">
        <v>152</v>
      </c>
      <c r="B31" s="21" t="s">
        <v>151</v>
      </c>
      <c r="C31" s="27">
        <v>60</v>
      </c>
      <c r="D31" s="11">
        <v>16</v>
      </c>
      <c r="E31" s="27">
        <f t="shared" si="0"/>
        <v>26.666666666666668</v>
      </c>
    </row>
    <row r="32" spans="1:5" s="38" customFormat="1" ht="33.75" customHeight="1" x14ac:dyDescent="0.25">
      <c r="A32" s="7" t="s">
        <v>51</v>
      </c>
      <c r="B32" s="21" t="s">
        <v>52</v>
      </c>
      <c r="C32" s="27">
        <v>300</v>
      </c>
      <c r="D32" s="11">
        <v>217.9</v>
      </c>
      <c r="E32" s="27">
        <f t="shared" si="0"/>
        <v>72.63333333333334</v>
      </c>
    </row>
    <row r="33" spans="1:5" s="38" customFormat="1" ht="111.75" customHeight="1" x14ac:dyDescent="0.25">
      <c r="A33" s="7" t="s">
        <v>189</v>
      </c>
      <c r="B33" s="21" t="s">
        <v>188</v>
      </c>
      <c r="C33" s="27">
        <v>0</v>
      </c>
      <c r="D33" s="11">
        <v>0.1</v>
      </c>
      <c r="E33" s="27">
        <v>0</v>
      </c>
    </row>
    <row r="34" spans="1:5" s="38" customFormat="1" ht="48.75" customHeight="1" x14ac:dyDescent="0.25">
      <c r="A34" s="7" t="s">
        <v>53</v>
      </c>
      <c r="B34" s="21" t="s">
        <v>165</v>
      </c>
      <c r="C34" s="27">
        <v>200</v>
      </c>
      <c r="D34" s="11">
        <v>210.6</v>
      </c>
      <c r="E34" s="27">
        <f t="shared" si="0"/>
        <v>105.3</v>
      </c>
    </row>
    <row r="35" spans="1:5" s="38" customFormat="1" ht="48" customHeight="1" x14ac:dyDescent="0.25">
      <c r="A35" s="7" t="s">
        <v>54</v>
      </c>
      <c r="B35" s="21" t="s">
        <v>55</v>
      </c>
      <c r="C35" s="27">
        <v>900</v>
      </c>
      <c r="D35" s="48">
        <v>1196.0999999999999</v>
      </c>
      <c r="E35" s="27">
        <f t="shared" si="0"/>
        <v>132.9</v>
      </c>
    </row>
    <row r="36" spans="1:5" s="37" customFormat="1" ht="31.5" x14ac:dyDescent="0.25">
      <c r="A36" s="26" t="s">
        <v>18</v>
      </c>
      <c r="B36" s="45" t="s">
        <v>19</v>
      </c>
      <c r="C36" s="28">
        <f>C37</f>
        <v>9794.4</v>
      </c>
      <c r="D36" s="28">
        <f>D37</f>
        <v>8859</v>
      </c>
      <c r="E36" s="28">
        <f t="shared" si="0"/>
        <v>90.449644694927727</v>
      </c>
    </row>
    <row r="37" spans="1:5" s="38" customFormat="1" x14ac:dyDescent="0.25">
      <c r="A37" s="7" t="s">
        <v>20</v>
      </c>
      <c r="B37" s="21" t="s">
        <v>21</v>
      </c>
      <c r="C37" s="27">
        <v>9794.4</v>
      </c>
      <c r="D37" s="27">
        <v>8859</v>
      </c>
      <c r="E37" s="27">
        <f t="shared" si="0"/>
        <v>90.449644694927727</v>
      </c>
    </row>
    <row r="38" spans="1:5" s="37" customFormat="1" ht="31.5" x14ac:dyDescent="0.25">
      <c r="A38" s="26" t="s">
        <v>27</v>
      </c>
      <c r="B38" s="19" t="s">
        <v>102</v>
      </c>
      <c r="C38" s="28">
        <f>C39</f>
        <v>85</v>
      </c>
      <c r="D38" s="28">
        <f>D39</f>
        <v>132.19999999999999</v>
      </c>
      <c r="E38" s="28">
        <f t="shared" si="0"/>
        <v>155.52941176470588</v>
      </c>
    </row>
    <row r="39" spans="1:5" s="38" customFormat="1" ht="31.5" x14ac:dyDescent="0.25">
      <c r="A39" s="7" t="s">
        <v>84</v>
      </c>
      <c r="B39" s="20" t="s">
        <v>85</v>
      </c>
      <c r="C39" s="27">
        <v>85</v>
      </c>
      <c r="D39" s="27">
        <v>132.19999999999999</v>
      </c>
      <c r="E39" s="27">
        <f t="shared" si="0"/>
        <v>155.52941176470588</v>
      </c>
    </row>
    <row r="40" spans="1:5" s="37" customFormat="1" ht="31.5" x14ac:dyDescent="0.25">
      <c r="A40" s="26" t="s">
        <v>22</v>
      </c>
      <c r="B40" s="19" t="s">
        <v>23</v>
      </c>
      <c r="C40" s="28">
        <f>SUM(C41:C44)</f>
        <v>5450</v>
      </c>
      <c r="D40" s="28">
        <f>SUM(D41:D44)</f>
        <v>3367.2</v>
      </c>
      <c r="E40" s="28">
        <f t="shared" si="0"/>
        <v>61.783486238532106</v>
      </c>
    </row>
    <row r="41" spans="1:5" s="38" customFormat="1" ht="94.5" x14ac:dyDescent="0.25">
      <c r="A41" s="7" t="s">
        <v>65</v>
      </c>
      <c r="B41" s="20" t="s">
        <v>66</v>
      </c>
      <c r="C41" s="27">
        <v>2150</v>
      </c>
      <c r="D41" s="27">
        <v>0.6</v>
      </c>
      <c r="E41" s="27">
        <f t="shared" si="0"/>
        <v>2.7906976744186046E-2</v>
      </c>
    </row>
    <row r="42" spans="1:5" s="38" customFormat="1" ht="47.25" x14ac:dyDescent="0.25">
      <c r="A42" s="7" t="s">
        <v>56</v>
      </c>
      <c r="B42" s="20" t="s">
        <v>57</v>
      </c>
      <c r="C42" s="27">
        <v>2100</v>
      </c>
      <c r="D42" s="27">
        <v>1972</v>
      </c>
      <c r="E42" s="27">
        <f t="shared" si="0"/>
        <v>93.904761904761898</v>
      </c>
    </row>
    <row r="43" spans="1:5" s="38" customFormat="1" ht="48.75" customHeight="1" x14ac:dyDescent="0.25">
      <c r="A43" s="18" t="s">
        <v>78</v>
      </c>
      <c r="B43" s="22" t="s">
        <v>79</v>
      </c>
      <c r="C43" s="27">
        <v>700</v>
      </c>
      <c r="D43" s="11">
        <v>708.4</v>
      </c>
      <c r="E43" s="27">
        <f t="shared" si="0"/>
        <v>101.2</v>
      </c>
    </row>
    <row r="44" spans="1:5" s="38" customFormat="1" ht="48.75" customHeight="1" x14ac:dyDescent="0.25">
      <c r="A44" s="7" t="s">
        <v>72</v>
      </c>
      <c r="B44" s="20" t="s">
        <v>73</v>
      </c>
      <c r="C44" s="27">
        <v>500</v>
      </c>
      <c r="D44" s="11">
        <v>686.2</v>
      </c>
      <c r="E44" s="27">
        <f t="shared" si="0"/>
        <v>137.24</v>
      </c>
    </row>
    <row r="45" spans="1:5" s="37" customFormat="1" x14ac:dyDescent="0.25">
      <c r="A45" s="26" t="s">
        <v>28</v>
      </c>
      <c r="B45" s="19" t="s">
        <v>31</v>
      </c>
      <c r="C45" s="28">
        <v>2952</v>
      </c>
      <c r="D45" s="43">
        <v>2862.8</v>
      </c>
      <c r="E45" s="28">
        <f t="shared" si="0"/>
        <v>96.978319783197847</v>
      </c>
    </row>
    <row r="46" spans="1:5" s="37" customFormat="1" x14ac:dyDescent="0.25">
      <c r="A46" s="26" t="s">
        <v>103</v>
      </c>
      <c r="B46" s="19" t="s">
        <v>166</v>
      </c>
      <c r="C46" s="28">
        <f>SUM(C47:C48)</f>
        <v>2269.8999999999996</v>
      </c>
      <c r="D46" s="28">
        <f>SUM(D47:D48)</f>
        <v>2269.8999999999996</v>
      </c>
      <c r="E46" s="28">
        <f t="shared" si="0"/>
        <v>100</v>
      </c>
    </row>
    <row r="47" spans="1:5" s="38" customFormat="1" ht="63" x14ac:dyDescent="0.25">
      <c r="A47" s="7" t="s">
        <v>155</v>
      </c>
      <c r="B47" s="20" t="s">
        <v>156</v>
      </c>
      <c r="C47" s="27">
        <v>1100.3</v>
      </c>
      <c r="D47" s="27">
        <v>1100.3</v>
      </c>
      <c r="E47" s="27">
        <f t="shared" si="0"/>
        <v>100</v>
      </c>
    </row>
    <row r="48" spans="1:5" s="38" customFormat="1" ht="80.25" customHeight="1" x14ac:dyDescent="0.25">
      <c r="A48" s="7" t="s">
        <v>157</v>
      </c>
      <c r="B48" s="20" t="s">
        <v>158</v>
      </c>
      <c r="C48" s="27">
        <v>1169.5999999999999</v>
      </c>
      <c r="D48" s="27">
        <v>1169.5999999999999</v>
      </c>
      <c r="E48" s="27">
        <f t="shared" si="0"/>
        <v>100</v>
      </c>
    </row>
    <row r="49" spans="1:5" s="37" customFormat="1" x14ac:dyDescent="0.25">
      <c r="A49" s="26" t="s">
        <v>24</v>
      </c>
      <c r="B49" s="33" t="s">
        <v>25</v>
      </c>
      <c r="C49" s="28">
        <f>C50+C54+C70+C93+C97+C100</f>
        <v>1279125.3999999999</v>
      </c>
      <c r="D49" s="28">
        <f>D50+D54+D70+D93+D97+D100</f>
        <v>1263761.2000000002</v>
      </c>
      <c r="E49" s="28">
        <f t="shared" si="0"/>
        <v>98.798851152514075</v>
      </c>
    </row>
    <row r="50" spans="1:5" s="37" customFormat="1" ht="31.5" x14ac:dyDescent="0.25">
      <c r="A50" s="26" t="s">
        <v>104</v>
      </c>
      <c r="B50" s="33" t="s">
        <v>67</v>
      </c>
      <c r="C50" s="28">
        <f>SUM(C51:C53)</f>
        <v>286276.59999999998</v>
      </c>
      <c r="D50" s="28">
        <f>SUM(D51:D53)</f>
        <v>286276.59999999998</v>
      </c>
      <c r="E50" s="28">
        <f t="shared" si="0"/>
        <v>100</v>
      </c>
    </row>
    <row r="51" spans="1:5" s="38" customFormat="1" ht="31.5" x14ac:dyDescent="0.25">
      <c r="A51" s="7" t="s">
        <v>105</v>
      </c>
      <c r="B51" s="15" t="s">
        <v>58</v>
      </c>
      <c r="C51" s="27">
        <v>142043</v>
      </c>
      <c r="D51" s="27">
        <v>142043</v>
      </c>
      <c r="E51" s="27">
        <f t="shared" si="0"/>
        <v>100</v>
      </c>
    </row>
    <row r="52" spans="1:5" s="38" customFormat="1" ht="31.5" x14ac:dyDescent="0.25">
      <c r="A52" s="7" t="s">
        <v>106</v>
      </c>
      <c r="B52" s="15" t="s">
        <v>86</v>
      </c>
      <c r="C52" s="27">
        <v>143433.60000000001</v>
      </c>
      <c r="D52" s="11">
        <v>143433.60000000001</v>
      </c>
      <c r="E52" s="27">
        <f t="shared" si="0"/>
        <v>100</v>
      </c>
    </row>
    <row r="53" spans="1:5" s="38" customFormat="1" x14ac:dyDescent="0.25">
      <c r="A53" s="7" t="s">
        <v>167</v>
      </c>
      <c r="B53" s="15" t="s">
        <v>168</v>
      </c>
      <c r="C53" s="27">
        <v>800</v>
      </c>
      <c r="D53" s="11">
        <v>800</v>
      </c>
      <c r="E53" s="27">
        <f t="shared" si="0"/>
        <v>100</v>
      </c>
    </row>
    <row r="54" spans="1:5" s="37" customFormat="1" ht="31.5" customHeight="1" x14ac:dyDescent="0.25">
      <c r="A54" s="26" t="s">
        <v>107</v>
      </c>
      <c r="B54" s="33" t="s">
        <v>169</v>
      </c>
      <c r="C54" s="28">
        <f>SUM(C55:C69)</f>
        <v>228831.59999999995</v>
      </c>
      <c r="D54" s="28">
        <f>SUM(D55:D69)</f>
        <v>225460.3</v>
      </c>
      <c r="E54" s="28">
        <f t="shared" si="0"/>
        <v>98.526733195939741</v>
      </c>
    </row>
    <row r="55" spans="1:5" s="38" customFormat="1" ht="32.25" customHeight="1" x14ac:dyDescent="0.25">
      <c r="A55" s="7" t="s">
        <v>108</v>
      </c>
      <c r="B55" s="15" t="s">
        <v>70</v>
      </c>
      <c r="C55" s="27">
        <v>82279.899999999994</v>
      </c>
      <c r="D55" s="11">
        <v>81085.2</v>
      </c>
      <c r="E55" s="27">
        <f t="shared" si="0"/>
        <v>98.548005041328452</v>
      </c>
    </row>
    <row r="56" spans="1:5" s="38" customFormat="1" ht="47.25" customHeight="1" x14ac:dyDescent="0.25">
      <c r="A56" s="7" t="s">
        <v>170</v>
      </c>
      <c r="B56" s="15" t="s">
        <v>171</v>
      </c>
      <c r="C56" s="27">
        <v>1132.5</v>
      </c>
      <c r="D56" s="11">
        <v>1016.9</v>
      </c>
      <c r="E56" s="27">
        <f t="shared" si="0"/>
        <v>89.79249448123619</v>
      </c>
    </row>
    <row r="57" spans="1:5" s="38" customFormat="1" ht="48.75" customHeight="1" x14ac:dyDescent="0.25">
      <c r="A57" s="7" t="s">
        <v>109</v>
      </c>
      <c r="B57" s="15" t="s">
        <v>110</v>
      </c>
      <c r="C57" s="27">
        <v>2197.1</v>
      </c>
      <c r="D57" s="11">
        <v>2197.1</v>
      </c>
      <c r="E57" s="27">
        <f t="shared" si="0"/>
        <v>100</v>
      </c>
    </row>
    <row r="58" spans="1:5" s="38" customFormat="1" ht="31.5" x14ac:dyDescent="0.25">
      <c r="A58" s="7" t="s">
        <v>111</v>
      </c>
      <c r="B58" s="15" t="s">
        <v>112</v>
      </c>
      <c r="C58" s="27">
        <v>2148.8000000000002</v>
      </c>
      <c r="D58" s="11">
        <v>2148.8000000000002</v>
      </c>
      <c r="E58" s="27">
        <f t="shared" si="0"/>
        <v>100</v>
      </c>
    </row>
    <row r="59" spans="1:5" s="38" customFormat="1" ht="31.5" x14ac:dyDescent="0.25">
      <c r="A59" s="7" t="s">
        <v>113</v>
      </c>
      <c r="B59" s="15" t="s">
        <v>172</v>
      </c>
      <c r="C59" s="27">
        <v>15077</v>
      </c>
      <c r="D59" s="11">
        <v>15077</v>
      </c>
      <c r="E59" s="27">
        <f t="shared" si="0"/>
        <v>100</v>
      </c>
    </row>
    <row r="60" spans="1:5" s="38" customFormat="1" x14ac:dyDescent="0.25">
      <c r="A60" s="7" t="s">
        <v>114</v>
      </c>
      <c r="B60" s="15" t="s">
        <v>80</v>
      </c>
      <c r="C60" s="27">
        <v>65287.5</v>
      </c>
      <c r="D60" s="11">
        <v>65287.5</v>
      </c>
      <c r="E60" s="27">
        <f t="shared" si="0"/>
        <v>100</v>
      </c>
    </row>
    <row r="61" spans="1:5" s="38" customFormat="1" ht="63.75" customHeight="1" x14ac:dyDescent="0.25">
      <c r="A61" s="7" t="s">
        <v>115</v>
      </c>
      <c r="B61" s="15" t="s">
        <v>116</v>
      </c>
      <c r="C61" s="27">
        <v>358.5</v>
      </c>
      <c r="D61" s="11">
        <v>357.9</v>
      </c>
      <c r="E61" s="27">
        <f t="shared" si="0"/>
        <v>99.8326359832636</v>
      </c>
    </row>
    <row r="62" spans="1:5" s="38" customFormat="1" ht="78.75" x14ac:dyDescent="0.25">
      <c r="A62" s="7" t="s">
        <v>117</v>
      </c>
      <c r="B62" s="20" t="s">
        <v>87</v>
      </c>
      <c r="C62" s="27">
        <v>11375</v>
      </c>
      <c r="D62" s="11">
        <v>11375</v>
      </c>
      <c r="E62" s="27">
        <f t="shared" si="0"/>
        <v>100</v>
      </c>
    </row>
    <row r="63" spans="1:5" s="38" customFormat="1" ht="47.25" x14ac:dyDescent="0.25">
      <c r="A63" s="13" t="s">
        <v>173</v>
      </c>
      <c r="B63" s="23" t="s">
        <v>174</v>
      </c>
      <c r="C63" s="10">
        <v>7335</v>
      </c>
      <c r="D63" s="11">
        <v>6626.3</v>
      </c>
      <c r="E63" s="27">
        <f t="shared" si="0"/>
        <v>90.338104976141793</v>
      </c>
    </row>
    <row r="64" spans="1:5" s="38" customFormat="1" ht="47.25" customHeight="1" x14ac:dyDescent="0.25">
      <c r="A64" s="13" t="s">
        <v>118</v>
      </c>
      <c r="B64" s="15" t="s">
        <v>76</v>
      </c>
      <c r="C64" s="27">
        <v>407.9</v>
      </c>
      <c r="D64" s="27">
        <v>303.2</v>
      </c>
      <c r="E64" s="27">
        <f t="shared" si="0"/>
        <v>74.331944103947052</v>
      </c>
    </row>
    <row r="65" spans="1:5" s="38" customFormat="1" ht="50.25" customHeight="1" x14ac:dyDescent="0.25">
      <c r="A65" s="13" t="s">
        <v>119</v>
      </c>
      <c r="B65" s="15" t="s">
        <v>120</v>
      </c>
      <c r="C65" s="27">
        <v>700.3</v>
      </c>
      <c r="D65" s="11">
        <v>700.3</v>
      </c>
      <c r="E65" s="27">
        <f t="shared" si="0"/>
        <v>100</v>
      </c>
    </row>
    <row r="66" spans="1:5" s="38" customFormat="1" ht="31.5" customHeight="1" x14ac:dyDescent="0.25">
      <c r="A66" s="13" t="s">
        <v>121</v>
      </c>
      <c r="B66" s="15" t="s">
        <v>88</v>
      </c>
      <c r="C66" s="27">
        <v>18264.900000000001</v>
      </c>
      <c r="D66" s="11">
        <v>18133.2</v>
      </c>
      <c r="E66" s="27">
        <f t="shared" si="0"/>
        <v>99.278944861455571</v>
      </c>
    </row>
    <row r="67" spans="1:5" s="38" customFormat="1" ht="33.75" customHeight="1" x14ac:dyDescent="0.25">
      <c r="A67" s="13" t="s">
        <v>122</v>
      </c>
      <c r="B67" s="15" t="s">
        <v>74</v>
      </c>
      <c r="C67" s="27">
        <v>6927.8</v>
      </c>
      <c r="D67" s="11">
        <v>5812.5</v>
      </c>
      <c r="E67" s="27">
        <f t="shared" si="0"/>
        <v>83.901094142440598</v>
      </c>
    </row>
    <row r="68" spans="1:5" s="38" customFormat="1" ht="48" customHeight="1" x14ac:dyDescent="0.25">
      <c r="A68" s="13" t="s">
        <v>123</v>
      </c>
      <c r="B68" s="15" t="s">
        <v>89</v>
      </c>
      <c r="C68" s="27">
        <v>15329.4</v>
      </c>
      <c r="D68" s="11">
        <v>15329.4</v>
      </c>
      <c r="E68" s="27">
        <f t="shared" si="0"/>
        <v>100</v>
      </c>
    </row>
    <row r="69" spans="1:5" s="38" customFormat="1" ht="32.25" customHeight="1" x14ac:dyDescent="0.25">
      <c r="A69" s="16" t="s">
        <v>124</v>
      </c>
      <c r="B69" s="23" t="s">
        <v>175</v>
      </c>
      <c r="C69" s="27">
        <v>10</v>
      </c>
      <c r="D69" s="11">
        <v>10</v>
      </c>
      <c r="E69" s="27">
        <f t="shared" si="0"/>
        <v>100</v>
      </c>
    </row>
    <row r="70" spans="1:5" s="37" customFormat="1" ht="31.5" x14ac:dyDescent="0.25">
      <c r="A70" s="46" t="s">
        <v>125</v>
      </c>
      <c r="B70" s="33" t="s">
        <v>68</v>
      </c>
      <c r="C70" s="28">
        <f>SUM(C71:C92)</f>
        <v>662622.69999999995</v>
      </c>
      <c r="D70" s="28">
        <f>SUM(D71:D92)</f>
        <v>652805.00000000012</v>
      </c>
      <c r="E70" s="28">
        <f t="shared" si="0"/>
        <v>98.518357430254071</v>
      </c>
    </row>
    <row r="71" spans="1:5" s="38" customFormat="1" ht="110.25" x14ac:dyDescent="0.25">
      <c r="A71" s="13" t="s">
        <v>126</v>
      </c>
      <c r="B71" s="15" t="s">
        <v>62</v>
      </c>
      <c r="C71" s="27">
        <v>276550.7</v>
      </c>
      <c r="D71" s="27">
        <v>273270.3</v>
      </c>
      <c r="E71" s="27">
        <f t="shared" si="0"/>
        <v>98.813816056151722</v>
      </c>
    </row>
    <row r="72" spans="1:5" s="38" customFormat="1" ht="63" x14ac:dyDescent="0.25">
      <c r="A72" s="13" t="s">
        <v>127</v>
      </c>
      <c r="B72" s="20" t="s">
        <v>63</v>
      </c>
      <c r="C72" s="27">
        <v>331141</v>
      </c>
      <c r="D72" s="11">
        <v>327048.8</v>
      </c>
      <c r="E72" s="27">
        <f t="shared" si="0"/>
        <v>98.764212223795894</v>
      </c>
    </row>
    <row r="73" spans="1:5" s="38" customFormat="1" ht="126" x14ac:dyDescent="0.25">
      <c r="A73" s="13" t="s">
        <v>128</v>
      </c>
      <c r="B73" s="15" t="s">
        <v>90</v>
      </c>
      <c r="C73" s="27">
        <v>13506.9</v>
      </c>
      <c r="D73" s="11">
        <v>13506.9</v>
      </c>
      <c r="E73" s="27">
        <f t="shared" si="0"/>
        <v>100</v>
      </c>
    </row>
    <row r="74" spans="1:5" s="38" customFormat="1" ht="47.25" x14ac:dyDescent="0.25">
      <c r="A74" s="13" t="s">
        <v>129</v>
      </c>
      <c r="B74" s="15" t="s">
        <v>91</v>
      </c>
      <c r="C74" s="11">
        <v>14556.9</v>
      </c>
      <c r="D74" s="11">
        <v>12851</v>
      </c>
      <c r="E74" s="27">
        <f t="shared" si="0"/>
        <v>88.281158763198206</v>
      </c>
    </row>
    <row r="75" spans="1:5" s="38" customFormat="1" ht="63" x14ac:dyDescent="0.25">
      <c r="A75" s="16" t="s">
        <v>130</v>
      </c>
      <c r="B75" s="24" t="s">
        <v>92</v>
      </c>
      <c r="C75" s="27">
        <v>847.8</v>
      </c>
      <c r="D75" s="11">
        <v>847.8</v>
      </c>
      <c r="E75" s="27">
        <f t="shared" si="0"/>
        <v>100</v>
      </c>
    </row>
    <row r="76" spans="1:5" s="38" customFormat="1" ht="47.25" x14ac:dyDescent="0.25">
      <c r="A76" s="16" t="s">
        <v>131</v>
      </c>
      <c r="B76" s="24" t="s">
        <v>93</v>
      </c>
      <c r="C76" s="27">
        <v>698.5</v>
      </c>
      <c r="D76" s="11">
        <v>579.9</v>
      </c>
      <c r="E76" s="27">
        <f t="shared" si="0"/>
        <v>83.020758768790259</v>
      </c>
    </row>
    <row r="77" spans="1:5" s="38" customFormat="1" ht="47.25" x14ac:dyDescent="0.25">
      <c r="A77" s="13" t="s">
        <v>132</v>
      </c>
      <c r="B77" s="23" t="s">
        <v>64</v>
      </c>
      <c r="C77" s="27">
        <v>96.8</v>
      </c>
      <c r="D77" s="11">
        <v>96.8</v>
      </c>
      <c r="E77" s="27">
        <f t="shared" si="0"/>
        <v>100</v>
      </c>
    </row>
    <row r="78" spans="1:5" s="38" customFormat="1" ht="63" x14ac:dyDescent="0.25">
      <c r="A78" s="17" t="s">
        <v>133</v>
      </c>
      <c r="B78" s="25" t="s">
        <v>94</v>
      </c>
      <c r="C78" s="10">
        <v>2778.5</v>
      </c>
      <c r="D78" s="11">
        <v>2654.4</v>
      </c>
      <c r="E78" s="27">
        <f t="shared" ref="E78:E101" si="1">D78/C78*100</f>
        <v>95.533561274068745</v>
      </c>
    </row>
    <row r="79" spans="1:5" s="38" customFormat="1" ht="174.75" customHeight="1" x14ac:dyDescent="0.25">
      <c r="A79" s="17" t="s">
        <v>134</v>
      </c>
      <c r="B79" s="24" t="s">
        <v>176</v>
      </c>
      <c r="C79" s="10">
        <v>426.9</v>
      </c>
      <c r="D79" s="11">
        <v>335.4</v>
      </c>
      <c r="E79" s="27">
        <f t="shared" si="1"/>
        <v>78.56640899508082</v>
      </c>
    </row>
    <row r="80" spans="1:5" s="38" customFormat="1" ht="47.25" x14ac:dyDescent="0.25">
      <c r="A80" s="13" t="s">
        <v>135</v>
      </c>
      <c r="B80" s="25" t="s">
        <v>95</v>
      </c>
      <c r="C80" s="10">
        <v>36</v>
      </c>
      <c r="D80" s="11">
        <v>36</v>
      </c>
      <c r="E80" s="27">
        <f t="shared" si="1"/>
        <v>100</v>
      </c>
    </row>
    <row r="81" spans="1:5" s="39" customFormat="1" ht="94.5" x14ac:dyDescent="0.25">
      <c r="A81" s="32" t="s">
        <v>136</v>
      </c>
      <c r="B81" s="14" t="s">
        <v>96</v>
      </c>
      <c r="C81" s="11">
        <v>542.9</v>
      </c>
      <c r="D81" s="10">
        <v>542.9</v>
      </c>
      <c r="E81" s="27">
        <f t="shared" si="1"/>
        <v>100</v>
      </c>
    </row>
    <row r="82" spans="1:5" s="39" customFormat="1" ht="126" x14ac:dyDescent="0.25">
      <c r="A82" s="32" t="s">
        <v>137</v>
      </c>
      <c r="B82" s="14" t="s">
        <v>177</v>
      </c>
      <c r="C82" s="11">
        <v>411.1</v>
      </c>
      <c r="D82" s="10">
        <v>411.1</v>
      </c>
      <c r="E82" s="27">
        <f t="shared" si="1"/>
        <v>100</v>
      </c>
    </row>
    <row r="83" spans="1:5" s="39" customFormat="1" ht="157.5" x14ac:dyDescent="0.25">
      <c r="A83" s="32" t="s">
        <v>138</v>
      </c>
      <c r="B83" s="14" t="s">
        <v>97</v>
      </c>
      <c r="C83" s="11">
        <v>305.2</v>
      </c>
      <c r="D83" s="10">
        <v>226.8</v>
      </c>
      <c r="E83" s="27">
        <f t="shared" si="1"/>
        <v>74.311926605504595</v>
      </c>
    </row>
    <row r="84" spans="1:5" s="39" customFormat="1" ht="33" customHeight="1" x14ac:dyDescent="0.25">
      <c r="A84" s="32" t="s">
        <v>178</v>
      </c>
      <c r="B84" s="14" t="s">
        <v>179</v>
      </c>
      <c r="C84" s="11">
        <v>40</v>
      </c>
      <c r="D84" s="10">
        <v>40</v>
      </c>
      <c r="E84" s="27">
        <f t="shared" si="1"/>
        <v>100</v>
      </c>
    </row>
    <row r="85" spans="1:5" s="39" customFormat="1" ht="47.25" x14ac:dyDescent="0.25">
      <c r="A85" s="32" t="s">
        <v>139</v>
      </c>
      <c r="B85" s="14" t="s">
        <v>140</v>
      </c>
      <c r="C85" s="11">
        <v>106.6</v>
      </c>
      <c r="D85" s="10">
        <v>106.6</v>
      </c>
      <c r="E85" s="27">
        <f t="shared" si="1"/>
        <v>100</v>
      </c>
    </row>
    <row r="86" spans="1:5" s="39" customFormat="1" ht="112.5" customHeight="1" x14ac:dyDescent="0.25">
      <c r="A86" s="32" t="s">
        <v>141</v>
      </c>
      <c r="B86" s="14" t="s">
        <v>180</v>
      </c>
      <c r="C86" s="11">
        <v>745.4</v>
      </c>
      <c r="D86" s="10">
        <v>745.4</v>
      </c>
      <c r="E86" s="27">
        <f t="shared" si="1"/>
        <v>100</v>
      </c>
    </row>
    <row r="87" spans="1:5" s="39" customFormat="1" ht="47.25" x14ac:dyDescent="0.25">
      <c r="A87" s="32" t="s">
        <v>142</v>
      </c>
      <c r="B87" s="14" t="s">
        <v>98</v>
      </c>
      <c r="C87" s="11">
        <v>411.5</v>
      </c>
      <c r="D87" s="10">
        <v>411.5</v>
      </c>
      <c r="E87" s="27">
        <f t="shared" si="1"/>
        <v>100</v>
      </c>
    </row>
    <row r="88" spans="1:5" s="39" customFormat="1" ht="47.25" x14ac:dyDescent="0.25">
      <c r="A88" s="32" t="s">
        <v>143</v>
      </c>
      <c r="B88" s="14" t="s">
        <v>181</v>
      </c>
      <c r="C88" s="11">
        <v>10229.200000000001</v>
      </c>
      <c r="D88" s="10">
        <v>10099</v>
      </c>
      <c r="E88" s="27">
        <f t="shared" si="1"/>
        <v>98.727173190474332</v>
      </c>
    </row>
    <row r="89" spans="1:5" s="39" customFormat="1" ht="78.75" x14ac:dyDescent="0.25">
      <c r="A89" s="13" t="s">
        <v>144</v>
      </c>
      <c r="B89" s="14" t="s">
        <v>61</v>
      </c>
      <c r="C89" s="11">
        <v>5725.7</v>
      </c>
      <c r="D89" s="10">
        <v>5725.7</v>
      </c>
      <c r="E89" s="27">
        <f t="shared" si="1"/>
        <v>100</v>
      </c>
    </row>
    <row r="90" spans="1:5" s="39" customFormat="1" ht="63" x14ac:dyDescent="0.25">
      <c r="A90" s="13" t="s">
        <v>145</v>
      </c>
      <c r="B90" s="14" t="s">
        <v>75</v>
      </c>
      <c r="C90" s="11">
        <v>18</v>
      </c>
      <c r="D90" s="10">
        <v>1</v>
      </c>
      <c r="E90" s="27">
        <f t="shared" si="1"/>
        <v>5.5555555555555554</v>
      </c>
    </row>
    <row r="91" spans="1:5" s="38" customFormat="1" ht="47.25" x14ac:dyDescent="0.25">
      <c r="A91" s="13" t="s">
        <v>146</v>
      </c>
      <c r="B91" s="14" t="s">
        <v>60</v>
      </c>
      <c r="C91" s="27">
        <v>776.4</v>
      </c>
      <c r="D91" s="11">
        <v>597</v>
      </c>
      <c r="E91" s="27">
        <f t="shared" si="1"/>
        <v>76.893353941267392</v>
      </c>
    </row>
    <row r="92" spans="1:5" s="38" customFormat="1" ht="31.5" x14ac:dyDescent="0.25">
      <c r="A92" s="13" t="s">
        <v>147</v>
      </c>
      <c r="B92" s="14" t="s">
        <v>59</v>
      </c>
      <c r="C92" s="27">
        <v>2670.7</v>
      </c>
      <c r="D92" s="11">
        <v>2670.7</v>
      </c>
      <c r="E92" s="27">
        <f t="shared" si="1"/>
        <v>100</v>
      </c>
    </row>
    <row r="93" spans="1:5" s="37" customFormat="1" ht="15.75" customHeight="1" x14ac:dyDescent="0.25">
      <c r="A93" s="26" t="s">
        <v>148</v>
      </c>
      <c r="B93" s="40" t="s">
        <v>182</v>
      </c>
      <c r="C93" s="28">
        <f>SUM(C94:C96)</f>
        <v>100239.4</v>
      </c>
      <c r="D93" s="28">
        <f>SUM(D94:D96)</f>
        <v>100072.5</v>
      </c>
      <c r="E93" s="28">
        <f t="shared" si="1"/>
        <v>99.833498604341202</v>
      </c>
    </row>
    <row r="94" spans="1:5" s="38" customFormat="1" ht="48" customHeight="1" x14ac:dyDescent="0.25">
      <c r="A94" s="7" t="s">
        <v>185</v>
      </c>
      <c r="B94" s="14" t="s">
        <v>186</v>
      </c>
      <c r="C94" s="27">
        <v>8085.7</v>
      </c>
      <c r="D94" s="11">
        <v>8082.7</v>
      </c>
      <c r="E94" s="27">
        <f t="shared" si="1"/>
        <v>99.962897460949577</v>
      </c>
    </row>
    <row r="95" spans="1:5" s="38" customFormat="1" ht="48" customHeight="1" x14ac:dyDescent="0.25">
      <c r="A95" s="7" t="s">
        <v>183</v>
      </c>
      <c r="B95" s="14" t="s">
        <v>184</v>
      </c>
      <c r="C95" s="27">
        <v>87727.3</v>
      </c>
      <c r="D95" s="27">
        <v>87727.3</v>
      </c>
      <c r="E95" s="27">
        <f>D95/C95*100</f>
        <v>100</v>
      </c>
    </row>
    <row r="96" spans="1:5" s="38" customFormat="1" ht="31.5" x14ac:dyDescent="0.25">
      <c r="A96" s="7" t="s">
        <v>149</v>
      </c>
      <c r="B96" s="14" t="s">
        <v>69</v>
      </c>
      <c r="C96" s="27">
        <v>4426.3999999999996</v>
      </c>
      <c r="D96" s="11">
        <v>4262.5</v>
      </c>
      <c r="E96" s="27">
        <f t="shared" si="1"/>
        <v>96.297216699801197</v>
      </c>
    </row>
    <row r="97" spans="1:5" s="37" customFormat="1" x14ac:dyDescent="0.25">
      <c r="A97" s="49" t="s">
        <v>159</v>
      </c>
      <c r="B97" s="40" t="s">
        <v>187</v>
      </c>
      <c r="C97" s="28">
        <f>SUM(C98:C99)</f>
        <v>1155.0999999999999</v>
      </c>
      <c r="D97" s="28">
        <f>SUM(D98:D99)</f>
        <v>1436.1</v>
      </c>
      <c r="E97" s="28">
        <f t="shared" si="1"/>
        <v>124.32689810406026</v>
      </c>
    </row>
    <row r="98" spans="1:5" s="38" customFormat="1" ht="15.75" customHeight="1" x14ac:dyDescent="0.25">
      <c r="A98" s="50" t="s">
        <v>154</v>
      </c>
      <c r="B98" s="14" t="s">
        <v>71</v>
      </c>
      <c r="C98" s="27">
        <v>326.60000000000002</v>
      </c>
      <c r="D98" s="27">
        <v>599.79999999999995</v>
      </c>
      <c r="E98" s="27">
        <f t="shared" si="1"/>
        <v>183.64972443355785</v>
      </c>
    </row>
    <row r="99" spans="1:5" s="38" customFormat="1" ht="15.75" customHeight="1" x14ac:dyDescent="0.25">
      <c r="A99" s="7" t="s">
        <v>150</v>
      </c>
      <c r="B99" s="14" t="s">
        <v>77</v>
      </c>
      <c r="C99" s="27">
        <v>828.5</v>
      </c>
      <c r="D99" s="42">
        <v>836.3</v>
      </c>
      <c r="E99" s="27">
        <f t="shared" si="1"/>
        <v>100.94146047073022</v>
      </c>
    </row>
    <row r="100" spans="1:5" s="38" customFormat="1" ht="47.25" x14ac:dyDescent="0.25">
      <c r="A100" s="47" t="s">
        <v>160</v>
      </c>
      <c r="B100" s="40" t="s">
        <v>153</v>
      </c>
      <c r="C100" s="28"/>
      <c r="D100" s="43">
        <v>-2289.3000000000002</v>
      </c>
      <c r="E100" s="28"/>
    </row>
    <row r="101" spans="1:5" s="37" customFormat="1" x14ac:dyDescent="0.25">
      <c r="A101" s="26"/>
      <c r="B101" s="40" t="s">
        <v>26</v>
      </c>
      <c r="C101" s="28">
        <f>C13+C49</f>
        <v>1525053.5999999999</v>
      </c>
      <c r="D101" s="43">
        <f>D13+D49</f>
        <v>1494177.1</v>
      </c>
      <c r="E101" s="28">
        <f t="shared" si="1"/>
        <v>97.975382635731634</v>
      </c>
    </row>
  </sheetData>
  <mergeCells count="6">
    <mergeCell ref="D2:E2"/>
    <mergeCell ref="A8:E8"/>
    <mergeCell ref="A9:E9"/>
    <mergeCell ref="B3:E3"/>
    <mergeCell ref="A7:E7"/>
    <mergeCell ref="B4:E4"/>
  </mergeCells>
  <phoneticPr fontId="3" type="noConversion"/>
  <printOptions horizontalCentered="1"/>
  <pageMargins left="0.78740157480314965" right="0.39370078740157483" top="0.55118110236220474" bottom="0.55118110236220474" header="0" footer="0"/>
  <pageSetup paperSize="9" scale="67" fitToHeight="0" orientation="portrait" r:id="rId1"/>
  <headerFooter differentFirst="1" scaleWithDoc="0" alignWithMargins="0">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2021-04-14T12:16:45Z</dcterms:created>
  <dcterms:modified xsi:type="dcterms:W3CDTF">2021-04-14T12:16:47Z</dcterms:modified>
</cp:coreProperties>
</file>